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10.13.26\"/>
    </mc:Choice>
  </mc:AlternateContent>
  <xr:revisionPtr revIDLastSave="0" documentId="13_ncr:1_{4583DB1D-8D41-4FEC-9A64-460B5F511B79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advertisement!$A$1:$J$89</definedName>
    <definedName name="Trans_Requests">#REF!</definedName>
    <definedName name="Z_D4D736C9_1709_448A_BBE8_7D9453F194C2_.wvu.PrintArea" localSheetId="0" hidden="1">advertisement!$A$1:$K$93</definedName>
    <definedName name="Z_D4D736C9_1709_448A_BBE8_7D9453F194C2_.wvu.Rows" localSheetId="0" hidden="1">advertisement!#REF!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I52" i="1"/>
  <c r="I29" i="1"/>
  <c r="M29" i="1" s="1"/>
  <c r="I20" i="1"/>
  <c r="M20" i="1" s="1"/>
  <c r="I12" i="1"/>
  <c r="I26" i="1"/>
  <c r="M26" i="1" s="1"/>
  <c r="I40" i="1"/>
  <c r="I39" i="1"/>
  <c r="I42" i="1"/>
  <c r="I38" i="1" l="1"/>
  <c r="I32" i="1" l="1"/>
  <c r="I35" i="1"/>
  <c r="I78" i="1"/>
  <c r="I49" i="1"/>
  <c r="I23" i="1" l="1"/>
  <c r="N12" i="1" s="1"/>
  <c r="M23" i="1" l="1"/>
  <c r="A88" i="1"/>
</calcChain>
</file>

<file path=xl/sharedStrings.xml><?xml version="1.0" encoding="utf-8"?>
<sst xmlns="http://schemas.openxmlformats.org/spreadsheetml/2006/main" count="112" uniqueCount="101">
  <si>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</si>
  <si>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</si>
  <si>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</si>
  <si>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</si>
  <si>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</si>
  <si>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</si>
  <si>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</si>
  <si>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</si>
  <si>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</si>
  <si>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</si>
  <si>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</si>
  <si>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Sal &amp; Wages/Full Time</t>
  </si>
  <si>
    <t>CUMULATIVE BRIDGE - 1135</t>
  </si>
  <si>
    <t>1135-8010-4220</t>
  </si>
  <si>
    <t>Infrastructure/Bridges</t>
  </si>
  <si>
    <t>HEALTH DEPT DONATION - 4118</t>
  </si>
  <si>
    <t>Prof Svcs/Other</t>
  </si>
  <si>
    <t>Office Supplies/General</t>
  </si>
  <si>
    <t>The County Council will hold it's Regular Meeting at 8:30 a.m., Tuesday, October 13, 2026 to consider the following</t>
  </si>
  <si>
    <t>4118-9010-2990</t>
  </si>
  <si>
    <t>Other Supplies/Non-specified</t>
  </si>
  <si>
    <t>SYRINGE SVCS - THFGI - 9171</t>
  </si>
  <si>
    <t>9171-9010-2220</t>
  </si>
  <si>
    <t>Oper Supplies/Inst'l or Med</t>
  </si>
  <si>
    <t>8476-9010-2110</t>
  </si>
  <si>
    <t>8476-9010-2990</t>
  </si>
  <si>
    <t>8476-9010-3210</t>
  </si>
  <si>
    <t>Travel/Training</t>
  </si>
  <si>
    <t>8476-9010-3510</t>
  </si>
  <si>
    <t>Utilities</t>
  </si>
  <si>
    <t>8476-9010-3620</t>
  </si>
  <si>
    <t>Rep &amp; Maint/Vehicle &amp; Equip</t>
  </si>
  <si>
    <t>HEALTH FIRST INDIANA - 1161</t>
  </si>
  <si>
    <t>1161-9010-3190</t>
  </si>
  <si>
    <t>COMPREHENSIVE HIGHWAY INJURY - 8160</t>
  </si>
  <si>
    <t>8160-5410-1150</t>
  </si>
  <si>
    <t>Sal &amp; Wages/Overtime</t>
  </si>
  <si>
    <t>8160-5410-3920</t>
  </si>
  <si>
    <t>Other Disb/Grants &amp; Cmnty Supp</t>
  </si>
  <si>
    <t>GENERAL - 1000</t>
  </si>
  <si>
    <t>1000-7203-3115</t>
  </si>
  <si>
    <t>Prof Svcs/Pauper Atty</t>
  </si>
  <si>
    <t>1000-7203-3180</t>
  </si>
  <si>
    <t>Prof Svcs/Institutional Care</t>
  </si>
  <si>
    <t>COURT IMPOROVEMENT PROJECT - 8634</t>
  </si>
  <si>
    <t>8634-7203-3190</t>
  </si>
  <si>
    <t>CASA DONATION - 4121</t>
  </si>
  <si>
    <t>4121-7310-2110</t>
  </si>
  <si>
    <t>MISDEMEANANT - 1175</t>
  </si>
  <si>
    <t>1175-5410-3145</t>
  </si>
  <si>
    <t>Prov Svcs/Hlth &amp; Med Prof</t>
  </si>
  <si>
    <t>1000-6310-1110</t>
  </si>
  <si>
    <t>1000-6310-1113</t>
  </si>
  <si>
    <t>Sal &amp; Wages/Benefit Elig PT</t>
  </si>
  <si>
    <t>1000-6310-1210</t>
  </si>
  <si>
    <t>EE Benefits/Social Security</t>
  </si>
  <si>
    <t>1000-6310-1220</t>
  </si>
  <si>
    <t>EE Benefits/PERF Retirement</t>
  </si>
  <si>
    <t>MOTOR VEHICLE HIGHWAY - 1176</t>
  </si>
  <si>
    <t>1176-8010-2280</t>
  </si>
  <si>
    <t>Operating Supplies/Minor Equip</t>
  </si>
  <si>
    <t>HPP &amp; PHEP BASE GRANT - 8476</t>
  </si>
  <si>
    <t>WIC - 8880</t>
  </si>
  <si>
    <t>88809210-1110</t>
  </si>
  <si>
    <t>88809210-1130</t>
  </si>
  <si>
    <t>88809210-1210</t>
  </si>
  <si>
    <t>88809210-1220</t>
  </si>
  <si>
    <t>88809210-2110</t>
  </si>
  <si>
    <t>88809210-2220</t>
  </si>
  <si>
    <t>88809210-2270</t>
  </si>
  <si>
    <t>88809210-2290</t>
  </si>
  <si>
    <t>88809210-3190</t>
  </si>
  <si>
    <t>88809210-3210</t>
  </si>
  <si>
    <t>88809210-3220</t>
  </si>
  <si>
    <t>88809210-3510</t>
  </si>
  <si>
    <t>88809210-3710</t>
  </si>
  <si>
    <t>88809410-1230</t>
  </si>
  <si>
    <t>88809410-1231</t>
  </si>
  <si>
    <t>88809410-1232</t>
  </si>
  <si>
    <t>88809410-1910</t>
  </si>
  <si>
    <t>WIC PEER COUNSELOR - 8882</t>
  </si>
  <si>
    <t>88829210-1130</t>
  </si>
  <si>
    <t>88829210-1210</t>
  </si>
  <si>
    <t>88829210-3210</t>
  </si>
  <si>
    <t>88829210-3510</t>
  </si>
  <si>
    <t>88829410-1910</t>
  </si>
  <si>
    <t>Sal &amp; Wages/Part Time</t>
  </si>
  <si>
    <t>Benefits/Social Security</t>
  </si>
  <si>
    <t>Benefits/PERF Retirement</t>
  </si>
  <si>
    <t>Office Supplies</t>
  </si>
  <si>
    <t>Oper Supplies/Institutional or Medical</t>
  </si>
  <si>
    <t>Operating Supplies/Educational Mtls</t>
  </si>
  <si>
    <t>Operating Supplies/Other</t>
  </si>
  <si>
    <t>Other Prof Svcs</t>
  </si>
  <si>
    <t>Communications</t>
  </si>
  <si>
    <t>Rentals &amp; Leases/Buildings &amp; Property</t>
  </si>
  <si>
    <t>Benefits/Health Ins</t>
  </si>
  <si>
    <t>Benefits/LTD</t>
  </si>
  <si>
    <t>Benefits/Life</t>
  </si>
  <si>
    <t>Other Personal Services/Workers Comp</t>
  </si>
  <si>
    <t>Salaries &amp; Wages/Part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</si>
</sst>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6" fillId="0" borderId="0" xfId="0" applyFont="1"/>
    <xf numFmtId="44" fontId="0" fillId="0" borderId="0" xfId="0" applyNumberFormat="1"/>
    <xf numFmtId="0" fontId="8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44" fontId="10" fillId="0" borderId="0" xfId="0" applyNumberFormat="1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Fill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4" fontId="7" fillId="0" borderId="0" xfId="0" applyNumberFormat="1" applyFont="1" applyFill="1"/>
    <xf numFmtId="0" fontId="10" fillId="0" borderId="0" xfId="0" applyFont="1" applyFill="1"/>
    <xf numFmtId="44" fontId="4" fillId="0" borderId="0" xfId="0" applyNumberFormat="1" applyFont="1" applyFill="1"/>
    <xf numFmtId="0" fontId="8" fillId="0" borderId="0" xfId="0" applyFont="1" applyFill="1"/>
    <xf numFmtId="0" fontId="10" fillId="0" borderId="0" xfId="0" applyFont="1" applyFill="1" applyAlignment="1">
      <alignment horizontal="center"/>
    </xf>
    <xf numFmtId="44" fontId="11" fillId="0" borderId="0" xfId="0" applyNumberFormat="1" applyFont="1" applyFill="1"/>
    <xf numFmtId="44" fontId="1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104"/>
  <sheetViews>
    <sheetView tabSelected="1" zoomScaleNormal="100" workbookViewId="0">
      <selection sqref="A1:J1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4" max="14" width="14.28515625" bestFit="1" customWidth="1"/>
    <col min="15" max="15" width="15.5703125" bestFit="1" customWidth="1"/>
  </cols>
  <sheetData>
    <row r="1" spans="1:17" ht="15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2"/>
      <c r="N1" s="2"/>
      <c r="O1" s="2"/>
      <c r="P1" s="2"/>
      <c r="Q1" s="2"/>
    </row>
    <row r="2" spans="1:17" ht="15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19" t="s">
        <v>1</v>
      </c>
      <c r="B9" s="19"/>
      <c r="C9" s="19"/>
      <c r="D9" s="19"/>
      <c r="E9" s="19"/>
      <c r="F9" s="19"/>
      <c r="G9" s="19"/>
      <c r="H9" s="19"/>
      <c r="I9" s="19"/>
      <c r="J9" s="19"/>
      <c r="K9" s="13"/>
      <c r="L9" s="13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17" t="s">
        <v>9</v>
      </c>
      <c r="I11" s="17"/>
      <c r="J11" s="17"/>
      <c r="K11" s="2"/>
      <c r="L11" s="2"/>
      <c r="O11" s="2"/>
      <c r="P11" s="2"/>
      <c r="Q11" s="2"/>
    </row>
    <row r="12" spans="1:17" ht="15.75">
      <c r="A12" s="20" t="s">
        <v>39</v>
      </c>
      <c r="B12" s="21"/>
      <c r="C12" s="22"/>
      <c r="D12" s="21"/>
      <c r="E12" s="21"/>
      <c r="F12" s="21"/>
      <c r="G12" s="23"/>
      <c r="H12" s="24"/>
      <c r="I12" s="25">
        <f>SUM(I13:I18)</f>
        <v>132826</v>
      </c>
      <c r="J12" s="12"/>
      <c r="K12" s="2"/>
      <c r="L12" s="2"/>
      <c r="N12" s="11">
        <f>+I12+I20+I23+I26+I29+I35+I32+I42+I38+I49+I52+I71+I78</f>
        <v>2310049.71</v>
      </c>
      <c r="O12" s="2"/>
      <c r="P12" s="2"/>
      <c r="Q12" s="2"/>
    </row>
    <row r="13" spans="1:17" ht="15.75">
      <c r="A13" s="26" t="s">
        <v>51</v>
      </c>
      <c r="B13" s="26" t="s">
        <v>11</v>
      </c>
      <c r="C13" s="22"/>
      <c r="D13" s="21"/>
      <c r="E13" s="21"/>
      <c r="F13" s="21"/>
      <c r="G13" s="23"/>
      <c r="H13" s="24"/>
      <c r="I13" s="27">
        <v>15469</v>
      </c>
      <c r="J13" s="12"/>
      <c r="K13" s="2"/>
      <c r="L13" s="2"/>
      <c r="N13" s="11"/>
      <c r="O13" s="2"/>
      <c r="P13" s="2"/>
      <c r="Q13" s="2"/>
    </row>
    <row r="14" spans="1:17" ht="15.75">
      <c r="A14" s="26" t="s">
        <v>52</v>
      </c>
      <c r="B14" s="26" t="s">
        <v>53</v>
      </c>
      <c r="C14" s="22"/>
      <c r="D14" s="21"/>
      <c r="E14" s="21"/>
      <c r="F14" s="21"/>
      <c r="G14" s="23"/>
      <c r="H14" s="24"/>
      <c r="I14" s="27">
        <v>37234</v>
      </c>
      <c r="J14" s="12"/>
      <c r="K14" s="2"/>
      <c r="L14" s="2"/>
      <c r="N14" s="11"/>
      <c r="O14" s="2"/>
      <c r="P14" s="2"/>
      <c r="Q14" s="2"/>
    </row>
    <row r="15" spans="1:17" ht="15.75">
      <c r="A15" s="26" t="s">
        <v>54</v>
      </c>
      <c r="B15" s="26" t="s">
        <v>55</v>
      </c>
      <c r="C15" s="22"/>
      <c r="D15" s="21"/>
      <c r="E15" s="21"/>
      <c r="F15" s="21"/>
      <c r="G15" s="23"/>
      <c r="H15" s="24"/>
      <c r="I15" s="27">
        <v>6710</v>
      </c>
      <c r="J15" s="12"/>
      <c r="K15" s="2"/>
      <c r="L15" s="2"/>
      <c r="N15" s="11"/>
      <c r="O15" s="2"/>
      <c r="P15" s="2"/>
      <c r="Q15" s="2"/>
    </row>
    <row r="16" spans="1:17" ht="15.75">
      <c r="A16" s="26" t="s">
        <v>56</v>
      </c>
      <c r="B16" s="26" t="s">
        <v>57</v>
      </c>
      <c r="C16" s="22"/>
      <c r="D16" s="21"/>
      <c r="E16" s="21"/>
      <c r="F16" s="21"/>
      <c r="G16" s="23"/>
      <c r="H16" s="24"/>
      <c r="I16" s="27">
        <v>3413</v>
      </c>
      <c r="J16" s="12"/>
      <c r="K16" s="2"/>
      <c r="L16" s="2"/>
      <c r="N16" s="11"/>
      <c r="O16" s="2"/>
      <c r="P16" s="2"/>
      <c r="Q16" s="2"/>
    </row>
    <row r="17" spans="1:17" ht="15.75">
      <c r="A17" s="26" t="s">
        <v>40</v>
      </c>
      <c r="B17" s="26" t="s">
        <v>41</v>
      </c>
      <c r="C17" s="22"/>
      <c r="D17" s="21"/>
      <c r="E17" s="21"/>
      <c r="F17" s="21"/>
      <c r="G17" s="23"/>
      <c r="H17" s="24"/>
      <c r="I17" s="27">
        <v>25000</v>
      </c>
      <c r="J17" s="12"/>
      <c r="K17" s="2"/>
      <c r="L17" s="2"/>
      <c r="O17" s="2"/>
      <c r="P17" s="2"/>
      <c r="Q17" s="2"/>
    </row>
    <row r="18" spans="1:17" ht="15.75">
      <c r="A18" s="26" t="s">
        <v>42</v>
      </c>
      <c r="B18" s="26" t="s">
        <v>43</v>
      </c>
      <c r="C18" s="22"/>
      <c r="D18" s="21"/>
      <c r="E18" s="21"/>
      <c r="F18" s="21"/>
      <c r="G18" s="23"/>
      <c r="H18" s="24"/>
      <c r="I18" s="27">
        <v>45000</v>
      </c>
      <c r="J18" s="12"/>
      <c r="K18" s="2"/>
      <c r="L18" s="2"/>
      <c r="O18" s="2"/>
      <c r="P18" s="2"/>
      <c r="Q18" s="2"/>
    </row>
    <row r="19" spans="1:17" ht="15.75">
      <c r="A19" s="21"/>
      <c r="B19" s="21"/>
      <c r="C19" s="22"/>
      <c r="D19" s="21"/>
      <c r="E19" s="21"/>
      <c r="F19" s="21"/>
      <c r="G19" s="23"/>
      <c r="H19" s="24"/>
      <c r="I19" s="28"/>
      <c r="J19" s="12"/>
      <c r="K19" s="2"/>
      <c r="L19" s="2"/>
      <c r="O19" s="2"/>
      <c r="P19" s="2"/>
      <c r="Q19" s="2"/>
    </row>
    <row r="20" spans="1:17" ht="15.75">
      <c r="A20" s="20" t="s">
        <v>12</v>
      </c>
      <c r="B20" s="21"/>
      <c r="C20" s="22"/>
      <c r="D20" s="21"/>
      <c r="E20" s="21"/>
      <c r="F20" s="21"/>
      <c r="G20" s="23"/>
      <c r="H20" s="24"/>
      <c r="I20" s="25">
        <f>SUM(I21:I22)</f>
        <v>500000</v>
      </c>
      <c r="J20" s="12"/>
      <c r="K20" s="2"/>
      <c r="L20" s="2"/>
      <c r="M20" s="11" t="e">
        <f>+I20+#REF!+#REF!+#REF!+#REF!+#REF!+#REF!+#REF!</f>
        <v>#REF!</v>
      </c>
      <c r="O20" s="2"/>
      <c r="P20" s="2"/>
      <c r="Q20" s="2"/>
    </row>
    <row r="21" spans="1:17" ht="15.75">
      <c r="A21" s="26" t="s">
        <v>13</v>
      </c>
      <c r="B21" s="26" t="s">
        <v>14</v>
      </c>
      <c r="C21" s="22"/>
      <c r="D21" s="21"/>
      <c r="E21" s="21"/>
      <c r="F21" s="21"/>
      <c r="G21" s="23"/>
      <c r="H21" s="24"/>
      <c r="I21" s="27">
        <v>500000</v>
      </c>
      <c r="J21" s="12"/>
      <c r="K21" s="2"/>
      <c r="L21" s="2"/>
      <c r="M21" s="11"/>
      <c r="O21" s="2"/>
      <c r="P21" s="2"/>
      <c r="Q21" s="2"/>
    </row>
    <row r="22" spans="1:17" ht="15.75">
      <c r="A22" s="26"/>
      <c r="B22" s="26"/>
      <c r="C22" s="22"/>
      <c r="D22" s="21"/>
      <c r="E22" s="21"/>
      <c r="F22" s="21"/>
      <c r="G22" s="23"/>
      <c r="H22" s="24"/>
      <c r="I22" s="27"/>
      <c r="J22" s="12"/>
      <c r="K22" s="2"/>
      <c r="L22" s="2"/>
      <c r="M22" s="11"/>
      <c r="O22" s="2"/>
      <c r="P22" s="2"/>
      <c r="Q22" s="2"/>
    </row>
    <row r="23" spans="1:17" ht="15.75">
      <c r="A23" s="20" t="s">
        <v>32</v>
      </c>
      <c r="B23" s="21"/>
      <c r="C23" s="22"/>
      <c r="D23" s="21"/>
      <c r="E23" s="21"/>
      <c r="F23" s="21"/>
      <c r="G23" s="23"/>
      <c r="H23" s="24"/>
      <c r="I23" s="25">
        <f>SUM(I24:I25)</f>
        <v>12710.71</v>
      </c>
      <c r="J23" s="12"/>
      <c r="K23" s="2"/>
      <c r="L23" s="2"/>
      <c r="M23" s="11" t="e">
        <f>+I23+I49+#REF!+#REF!+#REF!+#REF!+#REF!+#REF!</f>
        <v>#REF!</v>
      </c>
      <c r="O23" s="2"/>
      <c r="P23" s="2"/>
      <c r="Q23" s="2"/>
    </row>
    <row r="24" spans="1:17" ht="15.75">
      <c r="A24" s="26" t="s">
        <v>33</v>
      </c>
      <c r="B24" s="26" t="s">
        <v>16</v>
      </c>
      <c r="C24" s="22"/>
      <c r="D24" s="21"/>
      <c r="E24" s="21"/>
      <c r="F24" s="21"/>
      <c r="G24" s="23"/>
      <c r="H24" s="24"/>
      <c r="I24" s="27">
        <v>12710.71</v>
      </c>
      <c r="J24" s="12"/>
      <c r="K24" s="2"/>
      <c r="L24" s="2"/>
      <c r="M24" s="11"/>
      <c r="O24" s="2"/>
      <c r="P24" s="2"/>
      <c r="Q24" s="2"/>
    </row>
    <row r="25" spans="1:17" ht="15.75">
      <c r="A25" s="26"/>
      <c r="B25" s="26"/>
      <c r="C25" s="22"/>
      <c r="D25" s="21"/>
      <c r="E25" s="21"/>
      <c r="F25" s="21"/>
      <c r="G25" s="23"/>
      <c r="H25" s="24"/>
      <c r="I25" s="27"/>
      <c r="J25" s="12"/>
      <c r="K25" s="2"/>
      <c r="L25" s="2"/>
      <c r="M25" s="11"/>
      <c r="O25" s="2"/>
      <c r="P25" s="2"/>
      <c r="Q25" s="2"/>
    </row>
    <row r="26" spans="1:17" ht="15.75">
      <c r="A26" s="20" t="s">
        <v>48</v>
      </c>
      <c r="B26" s="21"/>
      <c r="C26" s="22"/>
      <c r="D26" s="21"/>
      <c r="E26" s="21"/>
      <c r="F26" s="21"/>
      <c r="G26" s="23"/>
      <c r="H26" s="24"/>
      <c r="I26" s="25">
        <f>SUM(I27:I28)</f>
        <v>90000</v>
      </c>
      <c r="J26" s="12"/>
      <c r="K26" s="2"/>
      <c r="L26" s="2"/>
      <c r="M26" s="11" t="e">
        <f>+I26+#REF!+#REF!+#REF!+#REF!+#REF!+#REF!+#REF!</f>
        <v>#REF!</v>
      </c>
      <c r="O26" s="2"/>
      <c r="P26" s="2"/>
      <c r="Q26" s="2"/>
    </row>
    <row r="27" spans="1:17" ht="15.75">
      <c r="A27" s="26" t="s">
        <v>49</v>
      </c>
      <c r="B27" s="26" t="s">
        <v>50</v>
      </c>
      <c r="C27" s="22"/>
      <c r="D27" s="21"/>
      <c r="E27" s="21"/>
      <c r="F27" s="21"/>
      <c r="G27" s="23"/>
      <c r="H27" s="24"/>
      <c r="I27" s="27">
        <v>90000</v>
      </c>
      <c r="J27" s="12"/>
      <c r="K27" s="2"/>
      <c r="L27" s="2"/>
      <c r="M27" s="11"/>
      <c r="O27" s="2"/>
      <c r="P27" s="2"/>
      <c r="Q27" s="2"/>
    </row>
    <row r="28" spans="1:17" ht="15.75">
      <c r="A28" s="26"/>
      <c r="B28" s="26"/>
      <c r="C28" s="22"/>
      <c r="D28" s="21"/>
      <c r="E28" s="21"/>
      <c r="F28" s="21"/>
      <c r="G28" s="23"/>
      <c r="H28" s="24"/>
      <c r="I28" s="27"/>
      <c r="J28" s="12"/>
      <c r="K28" s="2"/>
      <c r="L28" s="2"/>
      <c r="M28" s="11"/>
      <c r="O28" s="2"/>
      <c r="P28" s="2"/>
      <c r="Q28" s="2"/>
    </row>
    <row r="29" spans="1:17" ht="15.75">
      <c r="A29" s="20" t="s">
        <v>58</v>
      </c>
      <c r="B29" s="21"/>
      <c r="C29" s="22"/>
      <c r="D29" s="21"/>
      <c r="E29" s="21"/>
      <c r="F29" s="21"/>
      <c r="G29" s="23"/>
      <c r="H29" s="24"/>
      <c r="I29" s="25">
        <f>SUM(I30:I31)</f>
        <v>5000</v>
      </c>
      <c r="J29" s="12"/>
      <c r="K29" s="2"/>
      <c r="L29" s="2"/>
      <c r="M29" s="11" t="e">
        <f>+I29+#REF!+#REF!+#REF!+#REF!+#REF!+#REF!+#REF!</f>
        <v>#REF!</v>
      </c>
      <c r="O29" s="2"/>
      <c r="P29" s="2"/>
      <c r="Q29" s="2"/>
    </row>
    <row r="30" spans="1:17" ht="15.75">
      <c r="A30" s="26" t="s">
        <v>59</v>
      </c>
      <c r="B30" s="26" t="s">
        <v>60</v>
      </c>
      <c r="C30" s="22"/>
      <c r="D30" s="21"/>
      <c r="E30" s="21"/>
      <c r="F30" s="21"/>
      <c r="G30" s="23"/>
      <c r="H30" s="24"/>
      <c r="I30" s="27">
        <v>5000</v>
      </c>
      <c r="J30" s="12"/>
      <c r="K30" s="2"/>
      <c r="L30" s="2"/>
      <c r="M30" s="11"/>
      <c r="O30" s="2"/>
      <c r="P30" s="2"/>
      <c r="Q30" s="2"/>
    </row>
    <row r="31" spans="1:17" ht="15.75">
      <c r="A31" s="26"/>
      <c r="B31" s="26"/>
      <c r="C31" s="22"/>
      <c r="D31" s="21"/>
      <c r="E31" s="21"/>
      <c r="F31" s="21"/>
      <c r="G31" s="23"/>
      <c r="H31" s="24"/>
      <c r="I31" s="27"/>
      <c r="J31" s="12"/>
      <c r="K31" s="2"/>
      <c r="L31" s="2"/>
      <c r="M31" s="11"/>
      <c r="O31" s="2"/>
      <c r="P31" s="2"/>
      <c r="Q31" s="2"/>
    </row>
    <row r="32" spans="1:17" ht="15.75">
      <c r="A32" s="20" t="s">
        <v>15</v>
      </c>
      <c r="B32" s="26"/>
      <c r="C32" s="26"/>
      <c r="D32" s="26"/>
      <c r="E32" s="26"/>
      <c r="F32" s="26"/>
      <c r="G32" s="29"/>
      <c r="H32" s="26"/>
      <c r="I32" s="30">
        <f>+I33</f>
        <v>500</v>
      </c>
      <c r="J32" s="4"/>
      <c r="K32" s="4"/>
      <c r="L32" s="2"/>
      <c r="O32" s="2"/>
      <c r="P32" s="2"/>
      <c r="Q32" s="2"/>
    </row>
    <row r="33" spans="1:17" ht="15.75">
      <c r="A33" s="26" t="s">
        <v>19</v>
      </c>
      <c r="B33" s="26" t="s">
        <v>20</v>
      </c>
      <c r="C33" s="26"/>
      <c r="D33" s="26"/>
      <c r="E33" s="26"/>
      <c r="F33" s="26"/>
      <c r="G33" s="29"/>
      <c r="H33" s="26"/>
      <c r="I33" s="31">
        <v>500</v>
      </c>
      <c r="J33" s="4"/>
      <c r="K33" s="4"/>
      <c r="L33" s="2"/>
      <c r="O33" s="2"/>
      <c r="P33" s="2"/>
      <c r="Q33" s="2"/>
    </row>
    <row r="34" spans="1:17" ht="15.75">
      <c r="A34" s="26"/>
      <c r="B34" s="26"/>
      <c r="C34" s="26"/>
      <c r="D34" s="26"/>
      <c r="E34" s="26"/>
      <c r="F34" s="26"/>
      <c r="G34" s="29"/>
      <c r="H34" s="26"/>
      <c r="I34" s="31"/>
      <c r="J34" s="4"/>
      <c r="K34" s="4"/>
      <c r="L34" s="2"/>
      <c r="O34" s="2"/>
      <c r="P34" s="2"/>
      <c r="Q34" s="2"/>
    </row>
    <row r="35" spans="1:17" ht="15.75">
      <c r="A35" s="20" t="s">
        <v>46</v>
      </c>
      <c r="B35" s="26"/>
      <c r="C35" s="26"/>
      <c r="D35" s="26"/>
      <c r="E35" s="26"/>
      <c r="F35" s="26"/>
      <c r="G35" s="29"/>
      <c r="H35" s="26"/>
      <c r="I35" s="30">
        <f>SUM(I36:I37)</f>
        <v>5000</v>
      </c>
      <c r="J35" s="4"/>
      <c r="K35" s="4"/>
      <c r="L35" s="2"/>
      <c r="O35" s="2"/>
      <c r="P35" s="2"/>
      <c r="Q35" s="2"/>
    </row>
    <row r="36" spans="1:17" ht="15.75">
      <c r="A36" s="26" t="s">
        <v>47</v>
      </c>
      <c r="B36" s="26" t="s">
        <v>17</v>
      </c>
      <c r="C36" s="26"/>
      <c r="D36" s="26"/>
      <c r="E36" s="26"/>
      <c r="F36" s="26"/>
      <c r="G36" s="29"/>
      <c r="H36" s="26"/>
      <c r="I36" s="31">
        <v>5000</v>
      </c>
      <c r="J36" s="4"/>
      <c r="K36" s="4"/>
      <c r="L36" s="2"/>
      <c r="O36" s="2"/>
      <c r="P36" s="2"/>
      <c r="Q36" s="2"/>
    </row>
    <row r="37" spans="1:17" ht="15.75">
      <c r="A37" s="26"/>
      <c r="B37" s="26"/>
      <c r="C37" s="26"/>
      <c r="D37" s="26"/>
      <c r="E37" s="26"/>
      <c r="F37" s="26"/>
      <c r="G37" s="29"/>
      <c r="H37" s="26"/>
      <c r="I37" s="31"/>
      <c r="J37" s="4"/>
      <c r="K37" s="4"/>
      <c r="L37" s="2"/>
      <c r="O37" s="2"/>
      <c r="P37" s="2"/>
      <c r="Q37" s="2"/>
    </row>
    <row r="38" spans="1:17" ht="15.75">
      <c r="A38" s="20" t="s">
        <v>34</v>
      </c>
      <c r="B38" s="26"/>
      <c r="C38" s="26"/>
      <c r="D38" s="26"/>
      <c r="E38" s="26"/>
      <c r="F38" s="26"/>
      <c r="G38" s="29"/>
      <c r="H38" s="26"/>
      <c r="I38" s="30">
        <f>SUM(I39:I40)</f>
        <v>70000</v>
      </c>
      <c r="J38" s="4"/>
      <c r="K38" s="4"/>
      <c r="L38" s="2"/>
      <c r="O38" s="2"/>
      <c r="P38" s="2"/>
      <c r="Q38" s="2"/>
    </row>
    <row r="39" spans="1:17" ht="15.75">
      <c r="A39" s="26" t="s">
        <v>35</v>
      </c>
      <c r="B39" s="26" t="s">
        <v>36</v>
      </c>
      <c r="C39" s="26"/>
      <c r="D39" s="26"/>
      <c r="E39" s="26"/>
      <c r="F39" s="26"/>
      <c r="G39" s="29"/>
      <c r="H39" s="26"/>
      <c r="I39" s="31">
        <f>25000+17000+10000+7500</f>
        <v>59500</v>
      </c>
      <c r="J39" s="4"/>
      <c r="K39" s="4"/>
      <c r="L39" s="2"/>
      <c r="O39" s="2"/>
      <c r="P39" s="2"/>
      <c r="Q39" s="2"/>
    </row>
    <row r="40" spans="1:17" ht="15.75">
      <c r="A40" s="26" t="s">
        <v>37</v>
      </c>
      <c r="B40" s="26" t="s">
        <v>38</v>
      </c>
      <c r="C40" s="26"/>
      <c r="D40" s="26"/>
      <c r="E40" s="26"/>
      <c r="F40" s="26"/>
      <c r="G40" s="29"/>
      <c r="H40" s="26"/>
      <c r="I40" s="31">
        <f>5887+1065+3548</f>
        <v>10500</v>
      </c>
      <c r="J40" s="4"/>
      <c r="K40" s="4"/>
      <c r="L40" s="2"/>
      <c r="O40" s="2"/>
      <c r="P40" s="2"/>
      <c r="Q40" s="2"/>
    </row>
    <row r="41" spans="1:17" ht="15.75">
      <c r="A41" s="26"/>
      <c r="B41" s="26"/>
      <c r="C41" s="26"/>
      <c r="D41" s="26"/>
      <c r="E41" s="26"/>
      <c r="F41" s="26"/>
      <c r="G41" s="29"/>
      <c r="H41" s="26"/>
      <c r="I41" s="31"/>
      <c r="J41" s="4"/>
      <c r="K41" s="4"/>
      <c r="L41" s="2"/>
      <c r="O41" s="2"/>
      <c r="P41" s="2"/>
      <c r="Q41" s="2"/>
    </row>
    <row r="42" spans="1:17" ht="15.75">
      <c r="A42" s="20" t="s">
        <v>61</v>
      </c>
      <c r="B42" s="26"/>
      <c r="C42" s="26"/>
      <c r="D42" s="26"/>
      <c r="E42" s="26"/>
      <c r="F42" s="26"/>
      <c r="G42" s="29"/>
      <c r="H42" s="26"/>
      <c r="I42" s="30">
        <f>SUM(I43:I47)</f>
        <v>25000</v>
      </c>
      <c r="J42" s="4"/>
      <c r="K42" s="4"/>
      <c r="L42" s="2"/>
      <c r="O42" s="2"/>
      <c r="P42" s="2"/>
      <c r="Q42" s="2"/>
    </row>
    <row r="43" spans="1:17" ht="15.75">
      <c r="A43" s="26" t="s">
        <v>24</v>
      </c>
      <c r="B43" s="26" t="s">
        <v>17</v>
      </c>
      <c r="C43" s="26"/>
      <c r="D43" s="26"/>
      <c r="E43" s="26"/>
      <c r="F43" s="26"/>
      <c r="G43" s="29"/>
      <c r="H43" s="26"/>
      <c r="I43" s="31">
        <v>1000</v>
      </c>
      <c r="J43" s="4"/>
      <c r="K43" s="4"/>
      <c r="L43" s="2"/>
      <c r="O43" s="2"/>
      <c r="P43" s="2"/>
      <c r="Q43" s="2"/>
    </row>
    <row r="44" spans="1:17" ht="15.75">
      <c r="A44" s="26" t="s">
        <v>25</v>
      </c>
      <c r="B44" s="26" t="s">
        <v>20</v>
      </c>
      <c r="C44" s="26"/>
      <c r="D44" s="26"/>
      <c r="E44" s="26"/>
      <c r="F44" s="26"/>
      <c r="G44" s="29"/>
      <c r="H44" s="26"/>
      <c r="I44" s="31">
        <v>22310</v>
      </c>
      <c r="J44" s="4"/>
      <c r="K44" s="4"/>
      <c r="L44" s="2"/>
      <c r="O44" s="2"/>
      <c r="P44" s="2"/>
      <c r="Q44" s="2"/>
    </row>
    <row r="45" spans="1:17" ht="15.75">
      <c r="A45" s="26" t="s">
        <v>26</v>
      </c>
      <c r="B45" s="26" t="s">
        <v>27</v>
      </c>
      <c r="C45" s="26"/>
      <c r="D45" s="26"/>
      <c r="E45" s="26"/>
      <c r="F45" s="26"/>
      <c r="G45" s="29"/>
      <c r="H45" s="26"/>
      <c r="I45" s="31">
        <v>700</v>
      </c>
      <c r="J45" s="4"/>
      <c r="K45" s="4"/>
      <c r="L45" s="2"/>
      <c r="O45" s="2"/>
      <c r="P45" s="2"/>
      <c r="Q45" s="2"/>
    </row>
    <row r="46" spans="1:17" ht="15.75">
      <c r="A46" s="26" t="s">
        <v>28</v>
      </c>
      <c r="B46" s="26" t="s">
        <v>29</v>
      </c>
      <c r="C46" s="26"/>
      <c r="D46" s="26"/>
      <c r="E46" s="26"/>
      <c r="F46" s="26"/>
      <c r="G46" s="29"/>
      <c r="H46" s="26"/>
      <c r="I46" s="31">
        <v>490</v>
      </c>
      <c r="J46" s="4"/>
      <c r="K46" s="4"/>
      <c r="L46" s="2"/>
      <c r="O46" s="2"/>
      <c r="P46" s="2"/>
      <c r="Q46" s="2"/>
    </row>
    <row r="47" spans="1:17" ht="15.75">
      <c r="A47" s="26" t="s">
        <v>30</v>
      </c>
      <c r="B47" s="26" t="s">
        <v>31</v>
      </c>
      <c r="C47" s="26"/>
      <c r="D47" s="26"/>
      <c r="E47" s="26"/>
      <c r="F47" s="26"/>
      <c r="G47" s="29"/>
      <c r="H47" s="26"/>
      <c r="I47" s="31">
        <v>500</v>
      </c>
      <c r="J47" s="4"/>
      <c r="K47" s="4"/>
      <c r="L47" s="2"/>
      <c r="O47" s="2"/>
      <c r="P47" s="2"/>
      <c r="Q47" s="2"/>
    </row>
    <row r="48" spans="1:17" ht="15.75">
      <c r="A48" s="20"/>
      <c r="B48" s="26"/>
      <c r="C48" s="26"/>
      <c r="D48" s="26"/>
      <c r="E48" s="26"/>
      <c r="F48" s="26"/>
      <c r="G48" s="29"/>
      <c r="H48" s="26"/>
      <c r="I48" s="30"/>
      <c r="J48" s="4"/>
      <c r="K48" s="4"/>
      <c r="L48" s="2"/>
      <c r="O48" s="2"/>
      <c r="P48" s="2"/>
      <c r="Q48" s="2"/>
    </row>
    <row r="49" spans="1:17" ht="15.75">
      <c r="A49" s="20" t="s">
        <v>44</v>
      </c>
      <c r="B49" s="26"/>
      <c r="C49" s="26"/>
      <c r="D49" s="26"/>
      <c r="E49" s="26"/>
      <c r="F49" s="26"/>
      <c r="G49" s="29"/>
      <c r="H49" s="26"/>
      <c r="I49" s="30">
        <f>SUM(I50:I51)</f>
        <v>10000</v>
      </c>
      <c r="J49" s="4"/>
      <c r="K49" s="4"/>
      <c r="L49" s="2"/>
      <c r="O49" s="2"/>
      <c r="P49" s="2"/>
      <c r="Q49" s="2"/>
    </row>
    <row r="50" spans="1:17" ht="15.75">
      <c r="A50" s="26" t="s">
        <v>45</v>
      </c>
      <c r="B50" s="26" t="s">
        <v>16</v>
      </c>
      <c r="C50" s="26"/>
      <c r="D50" s="26"/>
      <c r="E50" s="26"/>
      <c r="F50" s="26"/>
      <c r="G50" s="29"/>
      <c r="H50" s="26"/>
      <c r="I50" s="31">
        <v>10000</v>
      </c>
      <c r="J50" s="4"/>
      <c r="K50" s="4"/>
      <c r="L50" s="2"/>
      <c r="O50" s="2"/>
      <c r="P50" s="2"/>
      <c r="Q50" s="2"/>
    </row>
    <row r="51" spans="1:17" ht="15.75">
      <c r="A51" s="26"/>
      <c r="B51" s="26"/>
      <c r="C51" s="26"/>
      <c r="D51" s="26"/>
      <c r="E51" s="26"/>
      <c r="F51" s="26"/>
      <c r="G51" s="29"/>
      <c r="H51" s="26"/>
      <c r="I51" s="31"/>
      <c r="J51" s="4"/>
      <c r="K51" s="4"/>
      <c r="L51" s="2"/>
      <c r="O51" s="2"/>
      <c r="P51" s="2"/>
      <c r="Q51" s="2"/>
    </row>
    <row r="52" spans="1:17" ht="15.75">
      <c r="A52" s="20" t="s">
        <v>62</v>
      </c>
      <c r="B52" s="26"/>
      <c r="C52" s="26"/>
      <c r="D52" s="26"/>
      <c r="E52" s="26"/>
      <c r="F52" s="26"/>
      <c r="G52" s="29"/>
      <c r="H52" s="26"/>
      <c r="I52" s="30">
        <f>SUM(I53:I69)</f>
        <v>1367715</v>
      </c>
      <c r="J52" s="4"/>
      <c r="K52" s="4"/>
      <c r="L52" s="2"/>
      <c r="O52" s="2"/>
      <c r="P52" s="2"/>
      <c r="Q52" s="2"/>
    </row>
    <row r="53" spans="1:17" ht="15.75">
      <c r="A53" s="26" t="s">
        <v>63</v>
      </c>
      <c r="B53" s="26" t="s">
        <v>11</v>
      </c>
      <c r="C53" s="26"/>
      <c r="D53" s="26"/>
      <c r="E53" s="26"/>
      <c r="F53" s="26"/>
      <c r="G53" s="29"/>
      <c r="H53" s="26"/>
      <c r="I53" s="31">
        <v>818493</v>
      </c>
      <c r="J53" s="4"/>
      <c r="K53" s="4"/>
      <c r="L53" s="2"/>
      <c r="O53" s="2"/>
      <c r="P53" s="2"/>
      <c r="Q53" s="2"/>
    </row>
    <row r="54" spans="1:17" ht="15.75">
      <c r="A54" s="26" t="s">
        <v>64</v>
      </c>
      <c r="B54" s="26" t="s">
        <v>86</v>
      </c>
      <c r="C54" s="26"/>
      <c r="D54" s="26"/>
      <c r="E54" s="26"/>
      <c r="F54" s="26"/>
      <c r="G54" s="29"/>
      <c r="H54" s="26"/>
      <c r="I54" s="31">
        <v>66031</v>
      </c>
      <c r="J54" s="4"/>
      <c r="K54" s="4"/>
      <c r="L54" s="2"/>
      <c r="O54" s="2"/>
      <c r="P54" s="2"/>
      <c r="Q54" s="2"/>
    </row>
    <row r="55" spans="1:17" ht="15.75">
      <c r="A55" s="26" t="s">
        <v>65</v>
      </c>
      <c r="B55" s="26" t="s">
        <v>87</v>
      </c>
      <c r="C55" s="26"/>
      <c r="D55" s="26"/>
      <c r="E55" s="26"/>
      <c r="F55" s="26"/>
      <c r="G55" s="29"/>
      <c r="H55" s="26"/>
      <c r="I55" s="31">
        <v>67666</v>
      </c>
      <c r="J55" s="4"/>
      <c r="K55" s="4"/>
      <c r="L55" s="2"/>
      <c r="O55" s="2"/>
      <c r="P55" s="2"/>
      <c r="Q55" s="2"/>
    </row>
    <row r="56" spans="1:17" ht="15.75">
      <c r="A56" s="26" t="s">
        <v>66</v>
      </c>
      <c r="B56" s="26" t="s">
        <v>88</v>
      </c>
      <c r="C56" s="26"/>
      <c r="D56" s="26"/>
      <c r="E56" s="26"/>
      <c r="F56" s="26"/>
      <c r="G56" s="29"/>
      <c r="H56" s="26"/>
      <c r="I56" s="31">
        <v>91672</v>
      </c>
      <c r="J56" s="4"/>
      <c r="K56" s="4"/>
      <c r="L56" s="2"/>
      <c r="O56" s="2"/>
      <c r="P56" s="2"/>
      <c r="Q56" s="2"/>
    </row>
    <row r="57" spans="1:17" ht="15.75">
      <c r="A57" s="26" t="s">
        <v>67</v>
      </c>
      <c r="B57" s="26" t="s">
        <v>89</v>
      </c>
      <c r="C57" s="26"/>
      <c r="D57" s="26"/>
      <c r="E57" s="26"/>
      <c r="F57" s="26"/>
      <c r="G57" s="29"/>
      <c r="H57" s="26"/>
      <c r="I57" s="31">
        <v>5699</v>
      </c>
      <c r="J57" s="4"/>
      <c r="K57" s="4"/>
      <c r="L57" s="2"/>
      <c r="O57" s="2"/>
      <c r="P57" s="2"/>
      <c r="Q57" s="2"/>
    </row>
    <row r="58" spans="1:17" ht="15.75">
      <c r="A58" s="26" t="s">
        <v>68</v>
      </c>
      <c r="B58" s="26" t="s">
        <v>90</v>
      </c>
      <c r="C58" s="26"/>
      <c r="D58" s="26"/>
      <c r="E58" s="26"/>
      <c r="F58" s="26"/>
      <c r="G58" s="29"/>
      <c r="H58" s="26"/>
      <c r="I58" s="31">
        <v>8549</v>
      </c>
      <c r="J58" s="4"/>
      <c r="K58" s="4"/>
      <c r="L58" s="2"/>
      <c r="O58" s="2"/>
      <c r="P58" s="2"/>
      <c r="Q58" s="2"/>
    </row>
    <row r="59" spans="1:17" ht="15.75">
      <c r="A59" s="26" t="s">
        <v>69</v>
      </c>
      <c r="B59" s="26" t="s">
        <v>91</v>
      </c>
      <c r="C59" s="26"/>
      <c r="D59" s="26"/>
      <c r="E59" s="26"/>
      <c r="F59" s="26"/>
      <c r="G59" s="29"/>
      <c r="H59" s="26"/>
      <c r="I59" s="31">
        <v>4000</v>
      </c>
      <c r="J59" s="4"/>
      <c r="K59" s="4"/>
      <c r="L59" s="2"/>
      <c r="O59" s="2"/>
      <c r="P59" s="2"/>
      <c r="Q59" s="2"/>
    </row>
    <row r="60" spans="1:17" ht="15.75">
      <c r="A60" s="26" t="s">
        <v>70</v>
      </c>
      <c r="B60" s="26" t="s">
        <v>92</v>
      </c>
      <c r="C60" s="26"/>
      <c r="D60" s="26"/>
      <c r="E60" s="26"/>
      <c r="F60" s="26"/>
      <c r="G60" s="29"/>
      <c r="H60" s="26"/>
      <c r="I60" s="31">
        <v>1597</v>
      </c>
      <c r="J60" s="4"/>
      <c r="K60" s="4"/>
      <c r="L60" s="2"/>
      <c r="O60" s="2"/>
      <c r="P60" s="2"/>
      <c r="Q60" s="2"/>
    </row>
    <row r="61" spans="1:17" ht="15.75">
      <c r="A61" s="26" t="s">
        <v>71</v>
      </c>
      <c r="B61" s="26" t="s">
        <v>93</v>
      </c>
      <c r="C61" s="26"/>
      <c r="D61" s="26"/>
      <c r="E61" s="26"/>
      <c r="F61" s="26"/>
      <c r="G61" s="29"/>
      <c r="H61" s="26"/>
      <c r="I61" s="31">
        <v>14222</v>
      </c>
      <c r="J61" s="4"/>
      <c r="K61" s="4"/>
      <c r="L61" s="2"/>
      <c r="O61" s="2"/>
      <c r="P61" s="2"/>
      <c r="Q61" s="2"/>
    </row>
    <row r="62" spans="1:17" ht="15.75">
      <c r="A62" s="26" t="s">
        <v>72</v>
      </c>
      <c r="B62" s="26" t="s">
        <v>27</v>
      </c>
      <c r="C62" s="26"/>
      <c r="D62" s="26"/>
      <c r="E62" s="26"/>
      <c r="F62" s="26"/>
      <c r="G62" s="29"/>
      <c r="H62" s="26"/>
      <c r="I62" s="31">
        <v>4626</v>
      </c>
      <c r="J62" s="4"/>
      <c r="K62" s="4"/>
      <c r="L62" s="2"/>
      <c r="O62" s="2"/>
      <c r="P62" s="2"/>
      <c r="Q62" s="2"/>
    </row>
    <row r="63" spans="1:17" ht="15.75">
      <c r="A63" s="26" t="s">
        <v>73</v>
      </c>
      <c r="B63" s="26" t="s">
        <v>94</v>
      </c>
      <c r="C63" s="26"/>
      <c r="D63" s="26"/>
      <c r="E63" s="26"/>
      <c r="F63" s="26"/>
      <c r="G63" s="29"/>
      <c r="H63" s="26"/>
      <c r="I63" s="31">
        <v>1680</v>
      </c>
      <c r="J63" s="4"/>
      <c r="K63" s="4"/>
      <c r="L63" s="2"/>
      <c r="O63" s="2"/>
      <c r="P63" s="2"/>
      <c r="Q63" s="2"/>
    </row>
    <row r="64" spans="1:17" ht="15.75">
      <c r="A64" s="26" t="s">
        <v>74</v>
      </c>
      <c r="B64" s="26" t="s">
        <v>29</v>
      </c>
      <c r="C64" s="26"/>
      <c r="D64" s="26"/>
      <c r="E64" s="26"/>
      <c r="F64" s="26"/>
      <c r="G64" s="29"/>
      <c r="H64" s="26"/>
      <c r="I64" s="31">
        <v>8250</v>
      </c>
      <c r="J64" s="4"/>
      <c r="K64" s="4"/>
      <c r="L64" s="2"/>
      <c r="O64" s="2"/>
      <c r="P64" s="2"/>
      <c r="Q64" s="2"/>
    </row>
    <row r="65" spans="1:17" ht="15.75">
      <c r="A65" s="26" t="s">
        <v>75</v>
      </c>
      <c r="B65" s="26" t="s">
        <v>95</v>
      </c>
      <c r="C65" s="26"/>
      <c r="D65" s="26"/>
      <c r="E65" s="26"/>
      <c r="F65" s="26"/>
      <c r="G65" s="29"/>
      <c r="H65" s="26"/>
      <c r="I65" s="31">
        <v>57606</v>
      </c>
      <c r="J65" s="4"/>
      <c r="K65" s="4"/>
      <c r="L65" s="2"/>
      <c r="O65" s="2"/>
      <c r="P65" s="2"/>
      <c r="Q65" s="2"/>
    </row>
    <row r="66" spans="1:17" ht="15.75">
      <c r="A66" s="26" t="s">
        <v>76</v>
      </c>
      <c r="B66" s="26" t="s">
        <v>96</v>
      </c>
      <c r="C66" s="26"/>
      <c r="D66" s="26"/>
      <c r="E66" s="26"/>
      <c r="F66" s="26"/>
      <c r="G66" s="29"/>
      <c r="H66" s="26"/>
      <c r="I66" s="31">
        <v>211221</v>
      </c>
      <c r="J66" s="4"/>
      <c r="K66" s="4"/>
      <c r="L66" s="2"/>
      <c r="O66" s="2"/>
      <c r="P66" s="2"/>
      <c r="Q66" s="2"/>
    </row>
    <row r="67" spans="1:17" ht="15.75">
      <c r="A67" s="26" t="s">
        <v>77</v>
      </c>
      <c r="B67" s="26" t="s">
        <v>97</v>
      </c>
      <c r="C67" s="26"/>
      <c r="D67" s="26"/>
      <c r="E67" s="26"/>
      <c r="F67" s="26"/>
      <c r="G67" s="29"/>
      <c r="H67" s="26"/>
      <c r="I67" s="31">
        <v>3323</v>
      </c>
      <c r="J67" s="4"/>
      <c r="K67" s="4"/>
      <c r="L67" s="2"/>
      <c r="O67" s="2"/>
      <c r="P67" s="2"/>
      <c r="Q67" s="2"/>
    </row>
    <row r="68" spans="1:17" ht="15.75">
      <c r="A68" s="26" t="s">
        <v>78</v>
      </c>
      <c r="B68" s="26" t="s">
        <v>98</v>
      </c>
      <c r="C68" s="26"/>
      <c r="D68" s="26"/>
      <c r="E68" s="26"/>
      <c r="F68" s="26"/>
      <c r="G68" s="29"/>
      <c r="H68" s="26"/>
      <c r="I68" s="31">
        <v>1495</v>
      </c>
      <c r="J68" s="4"/>
      <c r="K68" s="4"/>
      <c r="L68" s="2"/>
      <c r="O68" s="2"/>
      <c r="P68" s="2"/>
      <c r="Q68" s="2"/>
    </row>
    <row r="69" spans="1:17" ht="15.75">
      <c r="A69" s="26" t="s">
        <v>79</v>
      </c>
      <c r="B69" s="26" t="s">
        <v>99</v>
      </c>
      <c r="C69" s="26"/>
      <c r="D69" s="26"/>
      <c r="E69" s="26"/>
      <c r="F69" s="26"/>
      <c r="G69" s="29"/>
      <c r="H69" s="26"/>
      <c r="I69" s="31">
        <v>1585</v>
      </c>
      <c r="J69" s="4"/>
      <c r="K69" s="4"/>
      <c r="L69" s="2"/>
      <c r="O69" s="2"/>
      <c r="P69" s="2"/>
      <c r="Q69" s="2"/>
    </row>
    <row r="70" spans="1:17" ht="15.75">
      <c r="A70" s="26"/>
      <c r="B70" s="26"/>
      <c r="C70" s="26"/>
      <c r="D70" s="26"/>
      <c r="E70" s="26"/>
      <c r="F70" s="26"/>
      <c r="G70" s="29"/>
      <c r="H70" s="26"/>
      <c r="I70" s="31"/>
      <c r="J70" s="4"/>
      <c r="K70" s="4"/>
      <c r="L70" s="2"/>
      <c r="O70" s="2"/>
      <c r="P70" s="2"/>
      <c r="Q70" s="2"/>
    </row>
    <row r="71" spans="1:17" ht="15.75">
      <c r="A71" s="20" t="s">
        <v>80</v>
      </c>
      <c r="B71" s="26"/>
      <c r="C71" s="26"/>
      <c r="D71" s="26"/>
      <c r="E71" s="26"/>
      <c r="F71" s="26"/>
      <c r="G71" s="29"/>
      <c r="H71" s="26"/>
      <c r="I71" s="30">
        <f>SUM(I72:I76)</f>
        <v>83798</v>
      </c>
      <c r="J71" s="4"/>
      <c r="K71" s="4"/>
      <c r="L71" s="2"/>
      <c r="O71" s="2"/>
      <c r="P71" s="2"/>
      <c r="Q71" s="2"/>
    </row>
    <row r="72" spans="1:17" ht="15.75">
      <c r="A72" s="26" t="s">
        <v>81</v>
      </c>
      <c r="B72" s="26" t="s">
        <v>100</v>
      </c>
      <c r="C72" s="26"/>
      <c r="D72" s="26"/>
      <c r="E72" s="26"/>
      <c r="F72" s="26"/>
      <c r="G72" s="29"/>
      <c r="H72" s="26"/>
      <c r="I72" s="31">
        <v>75415</v>
      </c>
      <c r="J72" s="4"/>
      <c r="K72" s="4"/>
      <c r="L72" s="2"/>
      <c r="O72" s="2"/>
      <c r="P72" s="2"/>
      <c r="Q72" s="2"/>
    </row>
    <row r="73" spans="1:17" ht="15.75">
      <c r="A73" s="26" t="s">
        <v>82</v>
      </c>
      <c r="B73" s="26" t="s">
        <v>87</v>
      </c>
      <c r="C73" s="26"/>
      <c r="D73" s="26"/>
      <c r="E73" s="26"/>
      <c r="F73" s="26"/>
      <c r="G73" s="29"/>
      <c r="H73" s="26"/>
      <c r="I73" s="31">
        <v>5769</v>
      </c>
      <c r="J73" s="4"/>
      <c r="K73" s="4"/>
      <c r="L73" s="2"/>
      <c r="O73" s="2"/>
      <c r="P73" s="2"/>
      <c r="Q73" s="2"/>
    </row>
    <row r="74" spans="1:17" ht="15.75">
      <c r="A74" s="26" t="s">
        <v>83</v>
      </c>
      <c r="B74" s="26" t="s">
        <v>27</v>
      </c>
      <c r="C74" s="26"/>
      <c r="D74" s="26"/>
      <c r="E74" s="26"/>
      <c r="F74" s="26"/>
      <c r="G74" s="29"/>
      <c r="H74" s="26"/>
      <c r="I74" s="31">
        <v>79</v>
      </c>
      <c r="J74" s="4"/>
      <c r="K74" s="4"/>
      <c r="L74" s="2"/>
      <c r="O74" s="2"/>
      <c r="P74" s="2"/>
      <c r="Q74" s="2"/>
    </row>
    <row r="75" spans="1:17" ht="15.75">
      <c r="A75" s="26" t="s">
        <v>84</v>
      </c>
      <c r="B75" s="26" t="s">
        <v>29</v>
      </c>
      <c r="C75" s="26"/>
      <c r="D75" s="26"/>
      <c r="E75" s="26"/>
      <c r="F75" s="26"/>
      <c r="G75" s="29"/>
      <c r="H75" s="26"/>
      <c r="I75" s="31">
        <v>2400</v>
      </c>
      <c r="J75" s="4"/>
      <c r="K75" s="4"/>
      <c r="L75" s="2"/>
      <c r="O75" s="2"/>
      <c r="P75" s="2"/>
      <c r="Q75" s="2"/>
    </row>
    <row r="76" spans="1:17" ht="15.75">
      <c r="A76" s="26" t="s">
        <v>85</v>
      </c>
      <c r="B76" s="26" t="s">
        <v>99</v>
      </c>
      <c r="C76" s="26"/>
      <c r="D76" s="26"/>
      <c r="E76" s="26"/>
      <c r="F76" s="26"/>
      <c r="G76" s="29"/>
      <c r="H76" s="26"/>
      <c r="I76" s="31">
        <v>135</v>
      </c>
      <c r="J76" s="4"/>
      <c r="K76" s="4"/>
      <c r="L76" s="2"/>
      <c r="O76" s="2"/>
      <c r="P76" s="2"/>
      <c r="Q76" s="2"/>
    </row>
    <row r="77" spans="1:17" ht="15.75">
      <c r="A77" s="20"/>
      <c r="B77" s="26"/>
      <c r="C77" s="26"/>
      <c r="D77" s="26"/>
      <c r="E77" s="26"/>
      <c r="F77" s="26"/>
      <c r="G77" s="29"/>
      <c r="H77" s="26"/>
      <c r="I77" s="31"/>
      <c r="J77" s="4"/>
      <c r="K77" s="4"/>
      <c r="L77" s="2"/>
      <c r="O77" s="2"/>
      <c r="P77" s="2"/>
      <c r="Q77" s="2"/>
    </row>
    <row r="78" spans="1:17" ht="15.75">
      <c r="A78" s="20" t="s">
        <v>21</v>
      </c>
      <c r="B78" s="26"/>
      <c r="C78" s="26"/>
      <c r="D78" s="26"/>
      <c r="E78" s="26"/>
      <c r="F78" s="26"/>
      <c r="G78" s="29"/>
      <c r="H78" s="26"/>
      <c r="I78" s="30">
        <f>SUM(I79:I80)</f>
        <v>7500</v>
      </c>
      <c r="J78" s="4"/>
      <c r="K78" s="4"/>
      <c r="L78" s="2"/>
      <c r="O78" s="2"/>
      <c r="P78" s="2"/>
      <c r="Q78" s="2"/>
    </row>
    <row r="79" spans="1:17" ht="15.75">
      <c r="A79" s="14" t="s">
        <v>22</v>
      </c>
      <c r="B79" s="14" t="s">
        <v>23</v>
      </c>
      <c r="C79" s="14"/>
      <c r="D79" s="14"/>
      <c r="E79" s="14"/>
      <c r="F79" s="14"/>
      <c r="G79" s="15"/>
      <c r="H79" s="14"/>
      <c r="I79" s="16">
        <v>7500</v>
      </c>
      <c r="J79" s="4"/>
      <c r="K79" s="4"/>
      <c r="L79" s="2"/>
      <c r="O79" s="2"/>
      <c r="P79" s="2"/>
      <c r="Q79" s="2"/>
    </row>
    <row r="80" spans="1:17" ht="15.75">
      <c r="A80" s="14"/>
      <c r="B80" s="14"/>
      <c r="C80" s="14"/>
      <c r="D80" s="14"/>
      <c r="E80" s="14"/>
      <c r="F80" s="14"/>
      <c r="G80" s="15"/>
      <c r="H80" s="14"/>
      <c r="I80" s="16"/>
      <c r="J80" s="4"/>
      <c r="K80" s="4"/>
      <c r="L80" s="2"/>
      <c r="O80" s="2"/>
      <c r="P80" s="2"/>
      <c r="Q80" s="2"/>
    </row>
    <row r="81" spans="1:17" ht="15.75">
      <c r="A81" s="2"/>
      <c r="B81" s="2"/>
      <c r="C81" s="2"/>
      <c r="D81" s="2"/>
      <c r="E81" s="2"/>
      <c r="F81" s="2"/>
      <c r="G81" s="9"/>
      <c r="H81" s="2"/>
      <c r="I81" s="6"/>
      <c r="J81" s="2"/>
      <c r="K81" s="7"/>
      <c r="L81" s="2"/>
      <c r="O81" s="2"/>
      <c r="P81" s="2"/>
      <c r="Q81" s="2"/>
    </row>
    <row r="82" spans="1:17" ht="15.75">
      <c r="A82" s="4" t="s">
        <v>4</v>
      </c>
      <c r="B82" s="2"/>
      <c r="C82" s="2"/>
      <c r="D82" s="2"/>
      <c r="E82" s="2"/>
      <c r="F82" s="2"/>
      <c r="G82" s="9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.75">
      <c r="A83" s="4" t="s">
        <v>5</v>
      </c>
      <c r="B83" s="2"/>
      <c r="C83" s="2"/>
      <c r="D83" s="2"/>
      <c r="E83" s="2"/>
      <c r="F83" s="2"/>
      <c r="G83" s="9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.75">
      <c r="A84" s="4" t="s">
        <v>6</v>
      </c>
      <c r="B84" s="2"/>
      <c r="C84" s="2"/>
      <c r="D84" s="2"/>
      <c r="E84" s="2"/>
      <c r="F84" s="2"/>
      <c r="G84" s="9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.75">
      <c r="A85" s="4" t="s">
        <v>7</v>
      </c>
      <c r="B85" s="2"/>
      <c r="C85" s="2"/>
      <c r="D85" s="2"/>
      <c r="E85" s="2"/>
      <c r="F85" s="2"/>
      <c r="G85" s="9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.75">
      <c r="A86" s="4"/>
      <c r="B86" s="2"/>
      <c r="C86" s="2"/>
      <c r="D86" s="2"/>
      <c r="E86" s="2"/>
      <c r="F86" s="2"/>
      <c r="G86" s="9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.75">
      <c r="A87" s="4"/>
      <c r="B87" s="2"/>
      <c r="C87" s="2"/>
      <c r="D87" s="2"/>
      <c r="E87" s="2"/>
      <c r="F87" s="2"/>
      <c r="G87" s="9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.75">
      <c r="A88" s="4" t="str">
        <f>+[1]dates!B15</f>
        <v>Jennifer Weston</v>
      </c>
      <c r="B88" s="2"/>
      <c r="C88" s="2"/>
      <c r="D88" s="2"/>
      <c r="E88" s="2"/>
      <c r="F88" s="2"/>
      <c r="G88" s="9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.75">
      <c r="A89" s="4" t="s">
        <v>8</v>
      </c>
      <c r="B89" s="2"/>
      <c r="C89" s="2"/>
      <c r="D89" s="2"/>
      <c r="E89" s="2"/>
      <c r="F89" s="2"/>
      <c r="G89" s="9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.75">
      <c r="A90" s="4"/>
      <c r="B90" s="2"/>
      <c r="C90" s="2"/>
      <c r="D90" s="2"/>
      <c r="E90" s="2"/>
      <c r="F90" s="2"/>
      <c r="G90" s="9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5.75">
      <c r="A91" s="4"/>
      <c r="B91" s="2"/>
      <c r="C91" s="2"/>
      <c r="D91" s="2"/>
      <c r="E91" s="2"/>
      <c r="F91" s="2"/>
      <c r="G91" s="9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5.75">
      <c r="A92" s="4"/>
      <c r="B92" s="2"/>
      <c r="C92" s="2"/>
      <c r="D92" s="2"/>
      <c r="E92" s="2"/>
      <c r="F92" s="2"/>
      <c r="G92" s="9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5.75">
      <c r="A93" s="10"/>
      <c r="B93" s="2"/>
      <c r="C93" s="2"/>
      <c r="D93" s="2"/>
      <c r="E93" s="2"/>
      <c r="F93" s="2"/>
      <c r="G93" s="9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5.75">
      <c r="A94" s="8"/>
      <c r="B94" s="2"/>
      <c r="C94" s="2"/>
      <c r="D94" s="2"/>
      <c r="E94" s="2"/>
      <c r="F94" s="2"/>
      <c r="G94" s="9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5.75">
      <c r="A95" s="4"/>
      <c r="B95" s="2"/>
      <c r="C95" s="2"/>
      <c r="D95" s="2"/>
      <c r="E95" s="2"/>
      <c r="F95" s="2"/>
      <c r="G95" s="9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5.75">
      <c r="A96" s="4"/>
      <c r="B96" s="2"/>
      <c r="C96" s="2"/>
      <c r="D96" s="2"/>
      <c r="E96" s="2"/>
      <c r="F96" s="2"/>
      <c r="G96" s="9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5.75">
      <c r="A97" s="2"/>
      <c r="B97" s="2"/>
      <c r="C97" s="2"/>
      <c r="D97" s="2"/>
      <c r="E97" s="2"/>
      <c r="F97" s="2"/>
      <c r="G97" s="9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.75">
      <c r="A98" s="2"/>
      <c r="B98" s="2"/>
      <c r="C98" s="2"/>
      <c r="D98" s="2"/>
      <c r="E98" s="2"/>
      <c r="F98" s="2"/>
      <c r="G98" s="9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.75">
      <c r="A99" s="2"/>
      <c r="B99" s="2"/>
      <c r="C99" s="2"/>
      <c r="D99" s="2"/>
      <c r="E99" s="2"/>
      <c r="F99" s="2"/>
      <c r="G99" s="9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.75">
      <c r="A100" s="2"/>
      <c r="B100" s="2"/>
      <c r="C100" s="2"/>
      <c r="D100" s="2"/>
      <c r="E100" s="2"/>
      <c r="F100" s="2"/>
      <c r="G100" s="9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.75">
      <c r="A101" s="2"/>
      <c r="B101" s="2"/>
      <c r="C101" s="2"/>
      <c r="D101" s="2"/>
      <c r="E101" s="2"/>
      <c r="F101" s="2"/>
      <c r="G101" s="9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.75">
      <c r="A102" s="2"/>
      <c r="B102" s="2"/>
      <c r="C102" s="2"/>
      <c r="D102" s="2"/>
      <c r="E102" s="2"/>
      <c r="F102" s="2"/>
      <c r="G102" s="9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.75">
      <c r="A103" s="2"/>
      <c r="B103" s="2"/>
      <c r="C103" s="2"/>
      <c r="D103" s="2"/>
      <c r="E103" s="2"/>
      <c r="F103" s="2"/>
      <c r="G103" s="9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>
      <c r="G104" s="11"/>
    </row>
  </sheetData>
  <mergeCells count="4">
    <mergeCell ref="H11:J11"/>
    <mergeCell ref="A1:J1"/>
    <mergeCell ref="A2:J2"/>
    <mergeCell ref="A9:J9"/>
  </mergeCells>
  <phoneticPr fontId="12" type="noConversion"/>
  <pageMargins left="0.7" right="0.7" top="0.75" bottom="0.75" header="0.3" footer="0.3"/>
  <pageSetup scale="80" fitToHeight="0" orientation="portrait" r:id="rId1"/>
  <rowBreaks count="1" manualBreakCount="1"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2026-09-28T16:03:39Z</cp:lastPrinted>
  <dcterms:created xsi:type="dcterms:W3CDTF">2026-02-20T19:59:52Z</dcterms:created>
  <dcterms:modified xsi:type="dcterms:W3CDTF">2026-09-28T17:27:23Z</dcterms:modified>
</cp:coreProperties>
</file>