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W:\County Council\Council 2026\CC 3-10-26\Advertisements\"/>
    </mc:Choice>
  </mc:AlternateContent>
  <xr:revisionPtr revIDLastSave="0" documentId="13_ncr:1_{92F83EBB-56AD-4517-BE7F-C9D063F39C87}" xr6:coauthVersionLast="47" xr6:coauthVersionMax="47" xr10:uidLastSave="{00000000-0000-0000-0000-000000000000}"/>
  <bookViews>
    <workbookView xWindow="-19320" yWindow="-120" windowWidth="19440" windowHeight="15000" firstSheet="2" activeTab="2" xr2:uid="{00000000-000D-0000-FFFF-FFFF00000000}"/>
  </bookViews>
  <sheets>
    <sheet name="2011" sheetId="1" r:id="rId1"/>
    <sheet name="2013" sheetId="4" r:id="rId2"/>
    <sheet name="2026" sheetId="2" r:id="rId3"/>
  </sheets>
  <definedNames>
    <definedName name="_xlnm.Print_Area" localSheetId="2">'2026'!$A$1:$I$274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F8" i="2" s="1"/>
  <c r="D91" i="2"/>
  <c r="D19" i="2"/>
  <c r="F19" i="2" s="1"/>
  <c r="D22" i="2"/>
  <c r="F22" i="2" s="1"/>
  <c r="F34" i="2"/>
  <c r="F33" i="2"/>
  <c r="F125" i="2" l="1"/>
  <c r="F126" i="2"/>
  <c r="F116" i="2"/>
  <c r="F117" i="2"/>
  <c r="F118" i="2"/>
  <c r="F119" i="2"/>
  <c r="F120" i="2"/>
  <c r="F121" i="2"/>
  <c r="F122" i="2"/>
  <c r="F123" i="2"/>
  <c r="F124" i="2"/>
  <c r="F115" i="2"/>
  <c r="F114" i="2"/>
  <c r="D215" i="2"/>
  <c r="D218" i="2"/>
  <c r="D205" i="2"/>
  <c r="D204" i="2"/>
  <c r="F204" i="2" s="1"/>
  <c r="D198" i="2"/>
  <c r="D154" i="2"/>
  <c r="D153" i="2"/>
  <c r="F153" i="2" s="1"/>
  <c r="D152" i="2"/>
  <c r="F152" i="2" s="1"/>
  <c r="D151" i="2"/>
  <c r="F151" i="2" s="1"/>
  <c r="D150" i="2"/>
  <c r="F150" i="2" s="1"/>
  <c r="D149" i="2"/>
  <c r="F149" i="2" s="1"/>
  <c r="D148" i="2"/>
  <c r="F148" i="2" s="1"/>
  <c r="D147" i="2"/>
  <c r="F147" i="2" s="1"/>
  <c r="D146" i="2"/>
  <c r="F146" i="2" s="1"/>
  <c r="D145" i="2"/>
  <c r="F145" i="2" s="1"/>
  <c r="D144" i="2"/>
  <c r="F144" i="2" s="1"/>
  <c r="D142" i="2"/>
  <c r="F142" i="2" s="1"/>
  <c r="D76" i="2"/>
  <c r="D77" i="2"/>
  <c r="D78" i="2"/>
  <c r="D79" i="2"/>
  <c r="D80" i="2"/>
  <c r="D81" i="2"/>
  <c r="D82" i="2"/>
  <c r="D75" i="2"/>
  <c r="D247" i="2"/>
  <c r="D246" i="2"/>
  <c r="F246" i="2" s="1"/>
  <c r="D243" i="2"/>
  <c r="D242" i="2"/>
  <c r="D239" i="2"/>
  <c r="D238" i="2"/>
  <c r="D236" i="2"/>
  <c r="D232" i="2"/>
  <c r="F232" i="2" s="1"/>
  <c r="D233" i="2"/>
  <c r="D231" i="2"/>
  <c r="D45" i="2"/>
  <c r="D10" i="2"/>
  <c r="D202" i="2"/>
  <c r="D201" i="2"/>
  <c r="D200" i="2"/>
  <c r="F198" i="2"/>
  <c r="D188" i="2"/>
  <c r="D189" i="2"/>
  <c r="D190" i="2"/>
  <c r="D191" i="2"/>
  <c r="D192" i="2"/>
  <c r="D193" i="2"/>
  <c r="D194" i="2"/>
  <c r="D195" i="2"/>
  <c r="D187" i="2"/>
  <c r="D178" i="2"/>
  <c r="F178" i="2" s="1"/>
  <c r="D179" i="2"/>
  <c r="F179" i="2" s="1"/>
  <c r="D180" i="2"/>
  <c r="F180" i="2" s="1"/>
  <c r="D181" i="2"/>
  <c r="F181" i="2" s="1"/>
  <c r="D182" i="2"/>
  <c r="F182" i="2" s="1"/>
  <c r="D183" i="2"/>
  <c r="F183" i="2" s="1"/>
  <c r="D184" i="2"/>
  <c r="F184" i="2" s="1"/>
  <c r="F185" i="2"/>
  <c r="D177" i="2"/>
  <c r="F177" i="2" s="1"/>
  <c r="D175" i="2"/>
  <c r="D158" i="2"/>
  <c r="F158" i="2" s="1"/>
  <c r="D159" i="2"/>
  <c r="F159" i="2" s="1"/>
  <c r="D160" i="2"/>
  <c r="F160" i="2" s="1"/>
  <c r="D161" i="2"/>
  <c r="F161" i="2" s="1"/>
  <c r="D162" i="2"/>
  <c r="F162" i="2" s="1"/>
  <c r="D163" i="2"/>
  <c r="F163" i="2" s="1"/>
  <c r="D164" i="2"/>
  <c r="F164" i="2" s="1"/>
  <c r="D165" i="2"/>
  <c r="F165" i="2" s="1"/>
  <c r="D166" i="2"/>
  <c r="F166" i="2" s="1"/>
  <c r="D167" i="2"/>
  <c r="F167" i="2" s="1"/>
  <c r="D168" i="2"/>
  <c r="F168" i="2" s="1"/>
  <c r="D169" i="2"/>
  <c r="F169" i="2" s="1"/>
  <c r="D170" i="2"/>
  <c r="D171" i="2"/>
  <c r="D172" i="2"/>
  <c r="D173" i="2"/>
  <c r="D157" i="2"/>
  <c r="D156" i="2"/>
  <c r="F156" i="2" s="1"/>
  <c r="D140" i="2"/>
  <c r="D95" i="2"/>
  <c r="D96" i="2"/>
  <c r="D97" i="2"/>
  <c r="D98" i="2"/>
  <c r="D99" i="2"/>
  <c r="D100" i="2"/>
  <c r="D101" i="2"/>
  <c r="D102" i="2"/>
  <c r="D103" i="2"/>
  <c r="D104" i="2"/>
  <c r="D105" i="2"/>
  <c r="D106" i="2"/>
  <c r="D94" i="2"/>
  <c r="D93" i="2"/>
  <c r="D89" i="2"/>
  <c r="D84" i="2"/>
  <c r="F82" i="2"/>
  <c r="F81" i="2"/>
  <c r="F80" i="2"/>
  <c r="F79" i="2"/>
  <c r="F78" i="2"/>
  <c r="F77" i="2"/>
  <c r="F76" i="2"/>
  <c r="F75" i="2"/>
  <c r="D39" i="2"/>
  <c r="D40" i="2"/>
  <c r="F40" i="2" s="1"/>
  <c r="D41" i="2"/>
  <c r="D42" i="2"/>
  <c r="D43" i="2"/>
  <c r="D44" i="2"/>
  <c r="D38" i="2"/>
  <c r="F32" i="2"/>
  <c r="D32" i="2"/>
  <c r="D29" i="2" l="1"/>
  <c r="D30" i="2"/>
  <c r="D31" i="2"/>
  <c r="D28" i="2"/>
  <c r="D26" i="2"/>
  <c r="D20" i="2"/>
  <c r="D21" i="2"/>
  <c r="D18" i="2"/>
  <c r="D14" i="2"/>
  <c r="D13" i="2"/>
  <c r="F13" i="2" s="1"/>
  <c r="D9" i="2"/>
  <c r="F206" i="2" l="1"/>
  <c r="F205" i="2" l="1"/>
  <c r="F42" i="2" l="1"/>
  <c r="F247" i="2"/>
  <c r="F91" i="2" l="1"/>
  <c r="F157" i="2"/>
  <c r="F41" i="2"/>
  <c r="F242" i="2" l="1"/>
  <c r="F195" i="2"/>
  <c r="F193" i="2"/>
  <c r="F192" i="2"/>
  <c r="F188" i="2"/>
  <c r="F191" i="2" l="1"/>
  <c r="F190" i="2"/>
  <c r="F189" i="2"/>
  <c r="F194" i="2" l="1"/>
  <c r="F187" i="2" l="1"/>
  <c r="F98" i="2" l="1"/>
  <c r="F99" i="2"/>
  <c r="F100" i="2"/>
  <c r="F101" i="2"/>
  <c r="F102" i="2"/>
  <c r="F103" i="2"/>
  <c r="F104" i="2"/>
  <c r="F97" i="2"/>
  <c r="F30" i="2" l="1"/>
  <c r="F31" i="2"/>
  <c r="D109" i="2" l="1"/>
  <c r="D111" i="2" l="1"/>
  <c r="D110" i="2"/>
  <c r="F18" i="2" l="1"/>
  <c r="F96" i="2" l="1"/>
  <c r="F43" i="2" l="1"/>
  <c r="F39" i="2"/>
  <c r="F29" i="2"/>
  <c r="F28" i="2"/>
  <c r="F113" i="2"/>
  <c r="F112" i="2"/>
  <c r="F140" i="2"/>
  <c r="F95" i="2" l="1"/>
  <c r="F175" i="2" l="1"/>
  <c r="F239" i="2" l="1"/>
  <c r="F238" i="2"/>
  <c r="F233" i="2"/>
  <c r="F231" i="2"/>
  <c r="F38" i="2"/>
  <c r="F200" i="2"/>
  <c r="F93" i="2"/>
  <c r="F84" i="2"/>
  <c r="F105" i="2"/>
  <c r="F94" i="2"/>
  <c r="F89" i="2"/>
  <c r="F9" i="2"/>
  <c r="F14" i="2"/>
  <c r="E123" i="4" l="1"/>
  <c r="E122" i="4"/>
  <c r="E121" i="4"/>
  <c r="E120" i="4"/>
  <c r="E119" i="4"/>
  <c r="E118" i="4"/>
  <c r="E117" i="4"/>
  <c r="E111" i="4"/>
  <c r="E110" i="4"/>
  <c r="E101" i="4"/>
  <c r="E99" i="4"/>
  <c r="E95" i="4"/>
  <c r="E87" i="4"/>
  <c r="E88" i="4"/>
  <c r="E89" i="4"/>
  <c r="E90" i="4"/>
  <c r="E91" i="4"/>
  <c r="E92" i="4"/>
  <c r="E86" i="4"/>
  <c r="E79" i="4"/>
  <c r="E78" i="4"/>
  <c r="E77" i="4"/>
  <c r="E72" i="4"/>
  <c r="E68" i="4"/>
  <c r="E67" i="4"/>
  <c r="E62" i="4"/>
  <c r="E61" i="4"/>
  <c r="E58" i="4"/>
  <c r="E57" i="4"/>
  <c r="E47" i="4"/>
  <c r="E46" i="4"/>
  <c r="E45" i="4"/>
  <c r="E44" i="4"/>
  <c r="E41" i="4"/>
  <c r="E40" i="4"/>
  <c r="E28" i="4"/>
  <c r="E27" i="4"/>
  <c r="E24" i="4"/>
  <c r="E23" i="4"/>
  <c r="E14" i="4"/>
  <c r="E15" i="4"/>
  <c r="E16" i="4"/>
  <c r="E17" i="4"/>
  <c r="E18" i="4"/>
  <c r="E19" i="4"/>
  <c r="E13" i="4"/>
  <c r="E9" i="4"/>
  <c r="E6" i="4"/>
  <c r="E4" i="4"/>
  <c r="F20" i="2"/>
  <c r="F21" i="2"/>
</calcChain>
</file>

<file path=xl/sharedStrings.xml><?xml version="1.0" encoding="utf-8"?>
<sst xmlns="http://schemas.openxmlformats.org/spreadsheetml/2006/main" count="833" uniqueCount="464">
  <si>
    <t>SALARY ORDINANCE FT</t>
  </si>
  <si>
    <t>Base Hourly</t>
  </si>
  <si>
    <t>BASE SALARY</t>
  </si>
  <si>
    <t>WITH 6%</t>
  </si>
  <si>
    <t>POSITION</t>
  </si>
  <si>
    <t>or biweekly rate +.25</t>
  </si>
  <si>
    <t>DEFERRED COMP</t>
  </si>
  <si>
    <t>Drug and Alcohol</t>
  </si>
  <si>
    <t>Secretary</t>
  </si>
  <si>
    <t>APC DIRECTOR</t>
  </si>
  <si>
    <t>ASSESSOR</t>
  </si>
  <si>
    <t>Chief Deputy</t>
  </si>
  <si>
    <t>2nd Deputy (Reassessment)</t>
  </si>
  <si>
    <t>Part Time 2nd Deputy</t>
  </si>
  <si>
    <t>Level II Certification (2)</t>
  </si>
  <si>
    <t>$1,000 annually</t>
  </si>
  <si>
    <t>AUDITOR</t>
  </si>
  <si>
    <t>2nd Deputies (2)</t>
  </si>
  <si>
    <t>Payroll Deputy</t>
  </si>
  <si>
    <t>Bookkeeper</t>
  </si>
  <si>
    <t>BUILDING COMMISSIONER</t>
  </si>
  <si>
    <t>BUILDING SUPERINTENDENT</t>
  </si>
  <si>
    <t>Custodian</t>
  </si>
  <si>
    <t>Maintenance/Custodian</t>
  </si>
  <si>
    <t>CEMETERY SUPERVISOR</t>
  </si>
  <si>
    <t>$935 annually</t>
  </si>
  <si>
    <t>Cemetery Mower (2)</t>
  </si>
  <si>
    <t>CIRCUIT COURT JUDGE</t>
  </si>
  <si>
    <t>$5000 annually</t>
  </si>
  <si>
    <t>Senior Court Reporter</t>
  </si>
  <si>
    <t>Assistant Court Reporter</t>
  </si>
  <si>
    <t>Part-Time Court Reporter</t>
  </si>
  <si>
    <t>CLERK</t>
  </si>
  <si>
    <t>2nd Deputies (6)</t>
  </si>
  <si>
    <t>Part Time Deputy Clerk</t>
  </si>
  <si>
    <t>Election Board (3)</t>
  </si>
  <si>
    <t>$6000 annually</t>
  </si>
  <si>
    <t>Absent Voter Board</t>
  </si>
  <si>
    <t>$6,600 annually</t>
  </si>
  <si>
    <t>15 Inspectors</t>
  </si>
  <si>
    <t>$4,090 annually</t>
  </si>
  <si>
    <t>30 Judges</t>
  </si>
  <si>
    <t>$6,000 annually</t>
  </si>
  <si>
    <t>32 Clerks</t>
  </si>
  <si>
    <t>$6,400 annually</t>
  </si>
  <si>
    <t>2 Voting Techs</t>
  </si>
  <si>
    <t>$4,000 annually</t>
  </si>
  <si>
    <t>Dep. Clerk Overtime</t>
  </si>
  <si>
    <t>Reg. Officer</t>
  </si>
  <si>
    <t>$1,300 annually</t>
  </si>
  <si>
    <t>ProV Ballot</t>
  </si>
  <si>
    <t>$400 annually</t>
  </si>
  <si>
    <t>COMMISSIONERS (3)</t>
  </si>
  <si>
    <t>Cartographer</t>
  </si>
  <si>
    <t>Cartographer/Floater</t>
  </si>
  <si>
    <t>Soil &amp; Water Office Manager</t>
  </si>
  <si>
    <t>COMM CORRECTIONS DIRECTOR (F82)</t>
  </si>
  <si>
    <t>Administrative Assistant (Fund 82)</t>
  </si>
  <si>
    <t>Comm Corr User Fee Admin Asst (F82)</t>
  </si>
  <si>
    <t>Comm Corre User Fee Field Officer (F82)</t>
  </si>
  <si>
    <t>Part-Time Administrative Assistant (F106)</t>
  </si>
  <si>
    <t>Part-Time Field Officer (Fund 106)</t>
  </si>
  <si>
    <t>Part-Time Field Officer #2</t>
  </si>
  <si>
    <t>COMPUTER TECHNICIAN</t>
  </si>
  <si>
    <t>CORONOR</t>
  </si>
  <si>
    <t>Deputy Coroner</t>
  </si>
  <si>
    <t>$1471 annually</t>
  </si>
  <si>
    <t>Special Deputy</t>
  </si>
  <si>
    <t>COUNCIL (7)</t>
  </si>
  <si>
    <t>EMS DIRECTOR</t>
  </si>
  <si>
    <t xml:space="preserve">Full Time EMT Basic (2,080 hours each) </t>
  </si>
  <si>
    <t>Full Time EMT Advanced (2,080 hours each)</t>
  </si>
  <si>
    <t>Part Time EMT Basic</t>
  </si>
  <si>
    <t>Part Time EMT Advanced</t>
  </si>
  <si>
    <t>Full Time Paramedic  (2,080 hours each)</t>
  </si>
  <si>
    <t xml:space="preserve">Part Time Paramedic </t>
  </si>
  <si>
    <t>Shift Supervisor (3)</t>
  </si>
  <si>
    <t>Training Officer (2080 hours)</t>
  </si>
  <si>
    <t>First Responder</t>
  </si>
  <si>
    <t>Administrative Assistant (80 hrs. biwkly)</t>
  </si>
  <si>
    <t>Deputy Director</t>
  </si>
  <si>
    <t>On Call</t>
  </si>
  <si>
    <t>EXTENSION AGENT</t>
  </si>
  <si>
    <t>Extension Educator</t>
  </si>
  <si>
    <t>Office Manager</t>
  </si>
  <si>
    <t>Program Assistant (31 hours per week)</t>
  </si>
  <si>
    <t>Part Time</t>
  </si>
  <si>
    <t>HEALTH OFFICER</t>
  </si>
  <si>
    <t>$3866.79 semi-annually = $7734 annually</t>
  </si>
  <si>
    <t>Part Time Health Coordinator</t>
  </si>
  <si>
    <t>Asst. Public Health Coord. (5 hrs wk) (F189)</t>
  </si>
  <si>
    <t xml:space="preserve">Registar </t>
  </si>
  <si>
    <t>Public Health Nurse</t>
  </si>
  <si>
    <t xml:space="preserve">Sanitarian </t>
  </si>
  <si>
    <t>Custodian (10 hours/week)</t>
  </si>
  <si>
    <t>Local Health Mtc Secretary(F98/$20,000 yr)</t>
  </si>
  <si>
    <t>Local Health Tobacco Secretary (F169)</t>
  </si>
  <si>
    <t>Supplements Health Mtc. Secretary Salary after $20,000 used</t>
  </si>
  <si>
    <t>HIGHWAY SUPERVISOR</t>
  </si>
  <si>
    <t>Sub Super (3)</t>
  </si>
  <si>
    <t>Equipment Operator (6)</t>
  </si>
  <si>
    <t>Gradall</t>
  </si>
  <si>
    <t>Mower/Cutter</t>
  </si>
  <si>
    <t>Mechanic</t>
  </si>
  <si>
    <t>Assistant Mechanic</t>
  </si>
  <si>
    <t>Summer Help (6)</t>
  </si>
  <si>
    <t>$27,343 annually for all six</t>
  </si>
  <si>
    <t>911 DIRECTOR (Civil Defense Fund)</t>
  </si>
  <si>
    <t>Admin Chief Dispatch (Civil Defense)</t>
  </si>
  <si>
    <t>24 Hour Dispatch</t>
  </si>
  <si>
    <t>16 Hour Dispatch</t>
  </si>
  <si>
    <t>Part Time Replacement</t>
  </si>
  <si>
    <t>Dispatch/Shift Supervisor (2)</t>
  </si>
  <si>
    <t>Shift Supervisor</t>
  </si>
  <si>
    <t>Dispatch (5)</t>
  </si>
  <si>
    <t>Lead Dispatch</t>
  </si>
  <si>
    <t>PROBATION  (Divide among 1-28,30 &amp;188)</t>
  </si>
  <si>
    <t>(Longevity included in pay)</t>
  </si>
  <si>
    <t>Chief Probation Officer (Cunningham)</t>
  </si>
  <si>
    <t>Probation Officer 2 (Higdon)</t>
  </si>
  <si>
    <t>On-Call (Higdon)</t>
  </si>
  <si>
    <t>Probation Officer 3 (Spicer)</t>
  </si>
  <si>
    <t>Probation Officer 4 (Pool)</t>
  </si>
  <si>
    <t>Secretary (1/2 of salary) (1-28 Co. Gen.)</t>
  </si>
  <si>
    <t>Secretary (1/2 of salary) (30 Users Fee)</t>
  </si>
  <si>
    <t>Part Time (400 hours maximum)</t>
  </si>
  <si>
    <t>PROSECUTOR SUPPL SAL (IV-D)</t>
  </si>
  <si>
    <t>Chief Deputy (Co. Gen)</t>
  </si>
  <si>
    <t>$2280 annually</t>
  </si>
  <si>
    <t>2nd Dep Prosecutor (Co. Gen)</t>
  </si>
  <si>
    <t>2nd Dep Prosecutor (IV-D)</t>
  </si>
  <si>
    <t>Asst to Prosecutor (59 hrs biwkly) Gen.</t>
  </si>
  <si>
    <t>Asst to Prosecutor (21 hrs biwkly) IV-D</t>
  </si>
  <si>
    <t>Prosecutor Sec (1/2 Co. Gen)</t>
  </si>
  <si>
    <t>Prosecutor Sec (1/2 IV-D)</t>
  </si>
  <si>
    <t>Assistant Prosecutor Secretary (Co Gen)</t>
  </si>
  <si>
    <t>IV-D Administrator (IV-D)</t>
  </si>
  <si>
    <t>IV-D CLERK (IV-D) ADMIN</t>
  </si>
  <si>
    <t xml:space="preserve">IV-D Referee (IV-D) </t>
  </si>
  <si>
    <t>Drug Interdiction Officer (209) Grant $$</t>
  </si>
  <si>
    <t>RECORDER</t>
  </si>
  <si>
    <t>Part-Time (2) (Perpetuation Fund)</t>
  </si>
  <si>
    <t>SHERIFF (County's Portion of Salary)</t>
  </si>
  <si>
    <t>Matron</t>
  </si>
  <si>
    <t>Deputies (9)</t>
  </si>
  <si>
    <t>Investigator</t>
  </si>
  <si>
    <t>Deputy Floater</t>
  </si>
  <si>
    <t>Administrative Assistant</t>
  </si>
  <si>
    <t>Replacements</t>
  </si>
  <si>
    <t>Jailers (12)</t>
  </si>
  <si>
    <t>Jail Commander (Comm. Corr. Grant)</t>
  </si>
  <si>
    <t>Jail Comm Supp</t>
  </si>
  <si>
    <t>Part Time Jailer</t>
  </si>
  <si>
    <t>Part Time Processor (Fund 143)</t>
  </si>
  <si>
    <t>Part Time Transport</t>
  </si>
  <si>
    <t>Jail Cook</t>
  </si>
  <si>
    <t>Part Time Cook (2@8 hr/week)</t>
  </si>
  <si>
    <t>SUPERIOR COURT JUDGE</t>
  </si>
  <si>
    <t>$5,000 annually</t>
  </si>
  <si>
    <t>SURVEYOR</t>
  </si>
  <si>
    <t>TREASURER</t>
  </si>
  <si>
    <t>2nd Deputy</t>
  </si>
  <si>
    <t>VETERANS AFFAIRS (30 hrs/wk)</t>
  </si>
  <si>
    <t>X</t>
  </si>
  <si>
    <t>Donnie Richie, Chairman</t>
  </si>
  <si>
    <t>Marvin Richey, Vice-Chairman</t>
  </si>
  <si>
    <t>Pat Bridgewater, Member</t>
  </si>
  <si>
    <t>Mike Zollman, Member</t>
  </si>
  <si>
    <t>Raymond Jones, Member</t>
  </si>
  <si>
    <t>Tommy Herald, Member</t>
  </si>
  <si>
    <t>Kelley Robbins, Member</t>
  </si>
  <si>
    <t>ATTEST:</t>
  </si>
  <si>
    <t>Teresa Vannarsdall, Auditor</t>
  </si>
  <si>
    <t>SALARY ORDINANCE</t>
  </si>
  <si>
    <t>Annual Base</t>
  </si>
  <si>
    <t xml:space="preserve">or biweekly rate </t>
  </si>
  <si>
    <t>Salary</t>
  </si>
  <si>
    <t>ALCOHOL &amp; DRUG</t>
  </si>
  <si>
    <t>AREA PLAN COMMISSION DIRECTOR</t>
  </si>
  <si>
    <t>Assistant Court Reporter (2)</t>
  </si>
  <si>
    <t>2nd Deputies (4)</t>
  </si>
  <si>
    <t>Bookkeepers (2)</t>
  </si>
  <si>
    <r>
      <t xml:space="preserve">COMMISSIONERS </t>
    </r>
    <r>
      <rPr>
        <sz val="10"/>
        <rFont val="Arial"/>
        <family val="2"/>
      </rPr>
      <t>(3)</t>
    </r>
  </si>
  <si>
    <t>Changed to Salary</t>
  </si>
  <si>
    <r>
      <t>COMM CORRECTIONS DIRECTOR (</t>
    </r>
    <r>
      <rPr>
        <sz val="10"/>
        <rFont val="Arial"/>
        <family val="2"/>
      </rPr>
      <t>F81/82</t>
    </r>
    <r>
      <rPr>
        <b/>
        <sz val="10"/>
        <rFont val="Arial"/>
        <family val="2"/>
      </rPr>
      <t>)</t>
    </r>
  </si>
  <si>
    <t>Corrections Supervisor (F81/82)</t>
  </si>
  <si>
    <t>Administrative Assistant  (F81/82)</t>
  </si>
  <si>
    <t>Comm Corr User Fee Admin Asst (F81/82)</t>
  </si>
  <si>
    <t>Comm Corr User Fee Field Officer (F81/82)</t>
  </si>
  <si>
    <t>Part-Time Field Officer #1 (F106)</t>
  </si>
  <si>
    <t>Part-Time Field Officer #2 (F106)</t>
  </si>
  <si>
    <t>Reduced</t>
  </si>
  <si>
    <t>$1,471 annually</t>
  </si>
  <si>
    <r>
      <t>COUNCIL (</t>
    </r>
    <r>
      <rPr>
        <sz val="10"/>
        <rFont val="Arial"/>
        <family val="2"/>
      </rPr>
      <t>7</t>
    </r>
    <r>
      <rPr>
        <b/>
        <sz val="10"/>
        <rFont val="Arial"/>
        <family val="2"/>
      </rPr>
      <t>)</t>
    </r>
  </si>
  <si>
    <t>Full Time Intermediate (20,080 hours each)</t>
  </si>
  <si>
    <t>Added</t>
  </si>
  <si>
    <t>$3,866.79 semi-annually = $7,734 annually</t>
  </si>
  <si>
    <t>Custodian (10 hrs. weekly)</t>
  </si>
  <si>
    <t>Dispatch (6)</t>
  </si>
  <si>
    <t>Lead Dispatch (3)</t>
  </si>
  <si>
    <r>
      <t xml:space="preserve">PROBATION </t>
    </r>
    <r>
      <rPr>
        <sz val="10"/>
        <rFont val="Arial"/>
        <family val="2"/>
      </rPr>
      <t>( 1-28, 30 &amp; 188)</t>
    </r>
  </si>
  <si>
    <t>Increased</t>
  </si>
  <si>
    <t>Probation Officer 3 (Strode)</t>
  </si>
  <si>
    <t>Added/Reduced</t>
  </si>
  <si>
    <r>
      <t xml:space="preserve">PROSECUTOR SUPPLEMENT </t>
    </r>
    <r>
      <rPr>
        <sz val="10"/>
        <rFont val="Arial"/>
        <family val="2"/>
      </rPr>
      <t>(IV-D)</t>
    </r>
  </si>
  <si>
    <t xml:space="preserve">2nd Deputy Prosecutor </t>
  </si>
  <si>
    <t>IV-D Clerk Admin (IV-D)</t>
  </si>
  <si>
    <t>Deputies (8)</t>
  </si>
  <si>
    <r>
      <t>JAILERS (</t>
    </r>
    <r>
      <rPr>
        <sz val="10"/>
        <rFont val="Arial"/>
        <family val="2"/>
      </rPr>
      <t>12</t>
    </r>
    <r>
      <rPr>
        <b/>
        <sz val="10"/>
        <rFont val="Arial"/>
        <family val="2"/>
      </rPr>
      <t>)</t>
    </r>
  </si>
  <si>
    <t>Jail Commander (Corrections Grant)</t>
  </si>
  <si>
    <t>Part Time Cook (2 @ 16 hrs. bi-weekly)</t>
  </si>
  <si>
    <t>TRANSFER STATION</t>
  </si>
  <si>
    <r>
      <t>VETERANS AFFAIRS (</t>
    </r>
    <r>
      <rPr>
        <sz val="10"/>
        <rFont val="Arial"/>
        <family val="2"/>
      </rPr>
      <t>42 hrs. bi-weekly</t>
    </r>
    <r>
      <rPr>
        <b/>
        <sz val="10"/>
        <rFont val="Arial"/>
        <family val="2"/>
      </rPr>
      <t>)</t>
    </r>
  </si>
  <si>
    <t>Director</t>
  </si>
  <si>
    <t>ASSESSOR'S OFFICE</t>
  </si>
  <si>
    <t xml:space="preserve">Level II Certification </t>
  </si>
  <si>
    <t xml:space="preserve">Level III Certification </t>
  </si>
  <si>
    <t>AUDITOR'S OFFICE</t>
  </si>
  <si>
    <t>Cemetery Supervisor</t>
  </si>
  <si>
    <t>Cemetery Mowers (2)</t>
  </si>
  <si>
    <t>CIRCUIT COURT</t>
  </si>
  <si>
    <t>CLERK'S OFFICE</t>
  </si>
  <si>
    <t xml:space="preserve">Administrative Assistant </t>
  </si>
  <si>
    <t>CORONER'S OFFICE</t>
  </si>
  <si>
    <t>COUNTY BUILDINGS</t>
  </si>
  <si>
    <t>Building Superintendent</t>
  </si>
  <si>
    <t>Part Time Replacement Dispatcher</t>
  </si>
  <si>
    <t>Shift Lead Dispatcher (3)</t>
  </si>
  <si>
    <t>EXTENSION OFFICE</t>
  </si>
  <si>
    <t>HEALTH DEPARTMENT</t>
  </si>
  <si>
    <t>Full Time Health Dept Administrator</t>
  </si>
  <si>
    <t>Health Officer</t>
  </si>
  <si>
    <t xml:space="preserve">Registrar </t>
  </si>
  <si>
    <t>HIGHWAY DEPARTMENT</t>
  </si>
  <si>
    <t>Supervisor</t>
  </si>
  <si>
    <t>PROSECUTOR'S OFFICE</t>
  </si>
  <si>
    <t>RECORDER'S OFFICE</t>
  </si>
  <si>
    <t>Part-Time (1) (Perpetuation Fund)</t>
  </si>
  <si>
    <t>Part-Time (1) ( General Fund)</t>
  </si>
  <si>
    <t>SHERIFF'S DEPARTMENT</t>
  </si>
  <si>
    <t>SUPERIOR COURT</t>
  </si>
  <si>
    <t>TREASURER'S OFFICE</t>
  </si>
  <si>
    <t>Chief Deputy**</t>
  </si>
  <si>
    <t xml:space="preserve">COMMUNITY CORRECTIONS </t>
  </si>
  <si>
    <t>Deputy Coroner**</t>
  </si>
  <si>
    <t>EMERGENCY MANAGEMENT/E911</t>
  </si>
  <si>
    <t>Drainage Board Secretary</t>
  </si>
  <si>
    <t>PT Deputy</t>
  </si>
  <si>
    <t>Soil &amp; Water Office Administrator</t>
  </si>
  <si>
    <t>Preparedness/Office Manager</t>
  </si>
  <si>
    <t>Admin Assistant</t>
  </si>
  <si>
    <t>CEMETERY MAINTENANCE (Seasonal)</t>
  </si>
  <si>
    <t>Building Commissioner/Inspector</t>
  </si>
  <si>
    <t>ADVISORY PLAN &amp; BUILDING COMMISSION</t>
  </si>
  <si>
    <t>GRANT POSITION</t>
  </si>
  <si>
    <t xml:space="preserve">** DENOTES POLITICAL APPOINTMENT </t>
  </si>
  <si>
    <t>EXEMPT POSITIONS (NO COMP/ NO OVERTIME)</t>
  </si>
  <si>
    <t>Full Time Training Officer (1)</t>
  </si>
  <si>
    <t>IV-D Referee Part Time</t>
  </si>
  <si>
    <r>
      <rPr>
        <b/>
        <u/>
        <sz val="10"/>
        <rFont val="Arial"/>
        <family val="2"/>
      </rPr>
      <t>LONGEVITY</t>
    </r>
    <r>
      <rPr>
        <sz val="10"/>
        <rFont val="Arial"/>
        <family val="2"/>
      </rPr>
      <t xml:space="preserve">:  PAID ACCORDING TO EMPLOYEE HANDBOOK POLICY; </t>
    </r>
  </si>
  <si>
    <t>INCLUDED IN OVERTIME CALCULATIONS.</t>
  </si>
  <si>
    <t>Admin Assistant #2</t>
  </si>
  <si>
    <t>FUND</t>
  </si>
  <si>
    <r>
      <rPr>
        <b/>
        <u/>
        <sz val="10"/>
        <rFont val="Arial"/>
        <family val="2"/>
      </rPr>
      <t>TIMEKEEPING</t>
    </r>
    <r>
      <rPr>
        <sz val="10"/>
        <rFont val="Arial"/>
        <family val="2"/>
      </rPr>
      <t>:  WEEKLY RECORDS OF TIME WORKED  ARE REQUIRED  FOR ALL NON-ELECTED POSITIONS,</t>
    </r>
  </si>
  <si>
    <t xml:space="preserve"> EXEMPT AND NON EXEMPT ALIKE.</t>
  </si>
  <si>
    <r>
      <rPr>
        <b/>
        <u/>
        <sz val="10"/>
        <rFont val="Arial"/>
        <family val="2"/>
      </rPr>
      <t>DEFERRED COMPENSATION</t>
    </r>
    <r>
      <rPr>
        <sz val="10"/>
        <rFont val="Arial"/>
        <family val="2"/>
      </rPr>
      <t>:  OPTIONAL PARTICIPATION FOR ALL FULL TIME EMPLOYEES</t>
    </r>
  </si>
  <si>
    <t>COUNTY MATCH UP TO 6% ANNUAL BASE COMPENSATION.</t>
  </si>
  <si>
    <t>ANNUAL DISBURSEMENTS</t>
  </si>
  <si>
    <t>Compensation/Benefits Deputy</t>
  </si>
  <si>
    <t>MAGISTRATE COURT</t>
  </si>
  <si>
    <t>Court Reporter</t>
  </si>
  <si>
    <t>VETERANS AFFAIRS OFFICERS (2)(21 hrs/wk)</t>
  </si>
  <si>
    <t xml:space="preserve">SCOTT COUNTY PARTICIPATES IN THE INDIANA PUBLIC EMPLOYEES RETIREMENT FUND (PERF) WITH THE </t>
  </si>
  <si>
    <t>EXCEPTION OF SHERIFF DEPUTIES PARTICIPATION IN THE SHERIFF'S PENSION PLAN FUND.</t>
  </si>
  <si>
    <t>EMA Deputy Director Part Time</t>
  </si>
  <si>
    <t>PROBATION OFFICE</t>
  </si>
  <si>
    <t>Secretary (Co. Gen.)</t>
  </si>
  <si>
    <t>Part Time Administrative Assistant</t>
  </si>
  <si>
    <t>Jail Commander (Pay Equal to Chief Deputy)</t>
  </si>
  <si>
    <t>Case Manager #2</t>
  </si>
  <si>
    <t>Poll Clerks</t>
  </si>
  <si>
    <t>Judges</t>
  </si>
  <si>
    <t>Inspectors</t>
  </si>
  <si>
    <t>In Office Election Day Workers</t>
  </si>
  <si>
    <t xml:space="preserve">Absentee Voter/Traveling Board </t>
  </si>
  <si>
    <t>Per Day</t>
  </si>
  <si>
    <t>Annually</t>
  </si>
  <si>
    <t>Full Time Officer</t>
  </si>
  <si>
    <t>Part Time Officer</t>
  </si>
  <si>
    <t>VISITORS/TOURISM</t>
  </si>
  <si>
    <t>Paramedic/Training Institute Director (subject to OT)</t>
  </si>
  <si>
    <t>Part Time Administrative Assistant (28 hrs/wk)</t>
  </si>
  <si>
    <t xml:space="preserve">Director </t>
  </si>
  <si>
    <t>Field Officer</t>
  </si>
  <si>
    <t>Tax Specialist/Settlement Director</t>
  </si>
  <si>
    <t>John Miller, Member</t>
  </si>
  <si>
    <t>John Collins, Member</t>
  </si>
  <si>
    <t>Jennifer Rode-Hamelman, Auditor</t>
  </si>
  <si>
    <t>Substitute Shift Supervisor Differential</t>
  </si>
  <si>
    <t>**School Resource Officers (3) Wages-180 Days Reimbursement From SCSD #2</t>
  </si>
  <si>
    <t>**Morgan Grant Match Covers Wages of One Deputy</t>
  </si>
  <si>
    <t>James Ward, President</t>
  </si>
  <si>
    <t>$</t>
  </si>
  <si>
    <t xml:space="preserve">$                     </t>
  </si>
  <si>
    <t>Assistant Court Reporter #1</t>
  </si>
  <si>
    <t>Assistant Court Reporter #2</t>
  </si>
  <si>
    <t>Assistant Court Reporter #3</t>
  </si>
  <si>
    <t>Supervisor Case Manager External Op</t>
  </si>
  <si>
    <t>Supervisor Case Manager Internal Op</t>
  </si>
  <si>
    <t>Dispatcher/Shift Supervisor #1</t>
  </si>
  <si>
    <t>Dispatcher/Shift Supervisor #2</t>
  </si>
  <si>
    <t>Dispatcher #1</t>
  </si>
  <si>
    <t>Dispatcher #2</t>
  </si>
  <si>
    <t>Dispatcher #3</t>
  </si>
  <si>
    <t>Dispatcher #4</t>
  </si>
  <si>
    <t>Dispatcher #5</t>
  </si>
  <si>
    <t>Dispatcher #6</t>
  </si>
  <si>
    <t>Dispatcher #7</t>
  </si>
  <si>
    <t>Dispatcher #8</t>
  </si>
  <si>
    <t>Public Health Nurse Nursing Supervisor</t>
  </si>
  <si>
    <t>Sanitation Environmentalist</t>
  </si>
  <si>
    <t>Equipment Operator #1</t>
  </si>
  <si>
    <t>Equipment Operator #2</t>
  </si>
  <si>
    <t>Equipment Operator #3</t>
  </si>
  <si>
    <t>Equipment Operator #4</t>
  </si>
  <si>
    <t>Equipment Operator #5</t>
  </si>
  <si>
    <t>Equipment Operator #6</t>
  </si>
  <si>
    <t>Equipment Operator #7</t>
  </si>
  <si>
    <t>Sanitation Food Protection</t>
  </si>
  <si>
    <t>School Liasion/Health Educator</t>
  </si>
  <si>
    <t>Executive Director</t>
  </si>
  <si>
    <t>Probation Officer #2</t>
  </si>
  <si>
    <t>Probation Officer #3</t>
  </si>
  <si>
    <t>Probation Officer #4</t>
  </si>
  <si>
    <t>Probation Officer #5</t>
  </si>
  <si>
    <t>Probation Officer #6</t>
  </si>
  <si>
    <t>Probation Officer #7</t>
  </si>
  <si>
    <t>Chief Probation Officer</t>
  </si>
  <si>
    <t>Chief Trial Deputy Prosecutor</t>
  </si>
  <si>
    <t>Part Time Clerk</t>
  </si>
  <si>
    <t>Paramedic - Captian (FT)</t>
  </si>
  <si>
    <t>Paramedic - Lieutenant (FT)</t>
  </si>
  <si>
    <t>Paramedic - Sergeant (FT)</t>
  </si>
  <si>
    <t>Paramedic (FT)</t>
  </si>
  <si>
    <t>AEMT - Captain (FT)</t>
  </si>
  <si>
    <t>AEMT - Sergeant (FT)</t>
  </si>
  <si>
    <t>Advanced EMT (FT)</t>
  </si>
  <si>
    <t>EMT - Captain (FT)</t>
  </si>
  <si>
    <t>AEMT - Lieutenant (FT)</t>
  </si>
  <si>
    <t>EMT - Lieutenant (FT)</t>
  </si>
  <si>
    <t>EMT - Sergeant (FT)</t>
  </si>
  <si>
    <t>EMT (FT)</t>
  </si>
  <si>
    <t>Paramedic - Lieutenant (PT)</t>
  </si>
  <si>
    <t>Paramedic - Sergeant (PT)</t>
  </si>
  <si>
    <t>Paramedic (PT)</t>
  </si>
  <si>
    <t>AEMT - Lieutenant (PT)</t>
  </si>
  <si>
    <t>AEMT - Sergeant (PT)</t>
  </si>
  <si>
    <t>Advanced EMT (PT)</t>
  </si>
  <si>
    <t>EMT - Lieutenant (PT)</t>
  </si>
  <si>
    <t>EMT - Sergeant (PT)</t>
  </si>
  <si>
    <t>EMT (PT)</t>
  </si>
  <si>
    <t>On-Call</t>
  </si>
  <si>
    <t>Instructor (FT/PT)</t>
  </si>
  <si>
    <t xml:space="preserve">Bookeeper </t>
  </si>
  <si>
    <t>Equipment Operator #8</t>
  </si>
  <si>
    <t>Sub-Super #1</t>
  </si>
  <si>
    <t>Sub-Super #2</t>
  </si>
  <si>
    <t>Sub-Super #3</t>
  </si>
  <si>
    <t>CORRECTIONS</t>
  </si>
  <si>
    <r>
      <t xml:space="preserve">EMS Director                     </t>
    </r>
    <r>
      <rPr>
        <i/>
        <sz val="10"/>
        <color theme="1"/>
        <rFont val="Arial"/>
        <family val="2"/>
      </rPr>
      <t xml:space="preserve">     *Includes Training Stipend*</t>
    </r>
  </si>
  <si>
    <r>
      <t xml:space="preserve">Deputy Director                  </t>
    </r>
    <r>
      <rPr>
        <sz val="10"/>
        <rFont val="Arial"/>
        <family val="2"/>
      </rPr>
      <t xml:space="preserve">   </t>
    </r>
    <r>
      <rPr>
        <i/>
        <sz val="10"/>
        <rFont val="Arial"/>
        <family val="2"/>
      </rPr>
      <t>*Includes Training Stipend*</t>
    </r>
  </si>
  <si>
    <t>Service Driver (PT)</t>
  </si>
  <si>
    <t>Prosecutor Secretary #1</t>
  </si>
  <si>
    <t>Prosecutor Secretary #2</t>
  </si>
  <si>
    <t>Prosecutor Secretary #3</t>
  </si>
  <si>
    <t xml:space="preserve">IV-D Clerk Administrator </t>
  </si>
  <si>
    <t xml:space="preserve">Investigator </t>
  </si>
  <si>
    <t xml:space="preserve">PUBLIC DEFENDER </t>
  </si>
  <si>
    <t>Chief Public Defender</t>
  </si>
  <si>
    <t xml:space="preserve">Computer Technician </t>
  </si>
  <si>
    <t>2nd Deputy #2</t>
  </si>
  <si>
    <t>2nd Deputy #1</t>
  </si>
  <si>
    <t>2nd Deputy #3</t>
  </si>
  <si>
    <t>2nd Deputy #4</t>
  </si>
  <si>
    <t>Bookkeeper #1</t>
  </si>
  <si>
    <t>Bookkeeper #2</t>
  </si>
  <si>
    <t>Case Manager #1</t>
  </si>
  <si>
    <t xml:space="preserve">EMERGENCY MEDICAL SERVICES </t>
  </si>
  <si>
    <t xml:space="preserve">Part Time Seasonal Mowing </t>
  </si>
  <si>
    <t>Part Time Seasonal Mowing (Vacant)</t>
  </si>
  <si>
    <t>Per Pay</t>
  </si>
  <si>
    <t>COUNTY COMMISSIONERS</t>
  </si>
  <si>
    <t>Community Paramedicine #1</t>
  </si>
  <si>
    <t>Community Paramedicine #2</t>
  </si>
  <si>
    <t>Community Paramedicine (PT)</t>
  </si>
  <si>
    <t xml:space="preserve">*Elected Officials can work all Election Day poll worker positions or the mechanic as long as they are not on the ballot or have a family member on the ballot before
 the IC by the state. </t>
  </si>
  <si>
    <t>SALARY ORDINANCE 
POSITION</t>
  </si>
  <si>
    <t>ANNUAL 
HOURS</t>
  </si>
  <si>
    <t>ANNUAL BASE
SALARY</t>
  </si>
  <si>
    <t>New Hire: FT w/ CDL</t>
  </si>
  <si>
    <t xml:space="preserve">New Hire: FT w/o CDL &amp; Limited Experience </t>
  </si>
  <si>
    <t>John Lizenby, Member</t>
  </si>
  <si>
    <t>Justin Cheatham, Member</t>
  </si>
  <si>
    <t>Part Time Deputy</t>
  </si>
  <si>
    <t>Courthouse Security #1</t>
  </si>
  <si>
    <t>Courthouse Security #2</t>
  </si>
  <si>
    <t>Courthouse Security #3 - Part Time</t>
  </si>
  <si>
    <t>Summer Help (2)</t>
  </si>
  <si>
    <t>Election Board Member Secretary/Clerk (IC 3-6-5-9)</t>
  </si>
  <si>
    <t>Election Board Member Democrat (IC 3-6-5-9)</t>
  </si>
  <si>
    <t>ElectionBoard Member Republican (IC 3-6-5-9)</t>
  </si>
  <si>
    <t>Circuit Court Clerk as Voter Registration Officer - Per Diem (IC 3-7-12-22(a))</t>
  </si>
  <si>
    <t xml:space="preserve">Circuit Court Clerk as Voter Registration Officer Stipend </t>
  </si>
  <si>
    <t>*Election years when there is a General Election (IC 3-7-12-22 (b))</t>
  </si>
  <si>
    <t>Election Overtime Pay</t>
  </si>
  <si>
    <t>*Election Pay Overtime is for the Clerk's Chief Deputy when they have completed their 35 hours and still have election requirments to fulfill through the on- and off-
years of elections per the job description.</t>
  </si>
  <si>
    <t>*Up to $3,500 Annually</t>
  </si>
  <si>
    <t xml:space="preserve">CLERK'S OFFICE PERPETUATION FUND </t>
  </si>
  <si>
    <t>Clerk</t>
  </si>
  <si>
    <t>2nd Deputy 1</t>
  </si>
  <si>
    <t>2nd Deputy 2</t>
  </si>
  <si>
    <t>2nd Deputy 3</t>
  </si>
  <si>
    <t>Bookkeeper 1</t>
  </si>
  <si>
    <t>Clerk staff members may receive an annual stipend for preserving records. This will be a volunteer opportunity for the Clerk, Chief Deputy, and full-time staff members. They can opt to scan old court and elections records during their lunch hour and earn up to 1.5 hours per week, which can total three hours per pay period. The total stipend expenditure will not exceed the total amount of $1,505.41</t>
  </si>
  <si>
    <r>
      <rPr>
        <sz val="8"/>
        <color theme="1"/>
        <rFont val="Arial"/>
        <family val="2"/>
      </rPr>
      <t>IC 33-37-5-2: Clerk, Chief Deputy, and full-time staff members may choose to scan for up to 3 hours per pay period.</t>
    </r>
    <r>
      <rPr>
        <sz val="7"/>
        <color theme="1"/>
        <rFont val="Arial"/>
        <family val="2"/>
      </rPr>
      <t xml:space="preserve"> </t>
    </r>
  </si>
  <si>
    <t>22.5 hour a week = 1173</t>
  </si>
  <si>
    <t>2025
RATE</t>
  </si>
  <si>
    <t>2026 BASE HOURLY
OR BIWEEKLY RATE</t>
  </si>
  <si>
    <t xml:space="preserve">Public Health Nurse #2                  </t>
  </si>
  <si>
    <t>Criminal/Child Support Deputy Prosecutor</t>
  </si>
  <si>
    <t>Assistant Prosecutor Secretary IV-D</t>
  </si>
  <si>
    <t>Criminal Deputy Prosecutor</t>
  </si>
  <si>
    <t>E911 Deputy Director/Chief Dispatcher</t>
  </si>
  <si>
    <t xml:space="preserve">Chief Deputy </t>
  </si>
  <si>
    <t>Full Time Deputy Level One (6)</t>
  </si>
  <si>
    <t xml:space="preserve">Narcotics Detective </t>
  </si>
  <si>
    <t>Full Time Deputy Level Two (1)</t>
  </si>
  <si>
    <t>Full Time Deputy Level Four (1)</t>
  </si>
  <si>
    <t xml:space="preserve">Full Time Jailer Level Five (2) </t>
  </si>
  <si>
    <t xml:space="preserve">Full Time Jailer Level Six (2) </t>
  </si>
  <si>
    <t>Full Time Jailer Level Ten (1)</t>
  </si>
  <si>
    <t>Full Time Jailer Level One (9)</t>
  </si>
  <si>
    <t>Full Time Jailer Level Two (2)</t>
  </si>
  <si>
    <t>Full Time Jailer Level Four (1)</t>
  </si>
  <si>
    <t>Full Time Jailer Level Eight (1)</t>
  </si>
  <si>
    <t xml:space="preserve">Full Time Jailer Level Three (2) </t>
  </si>
  <si>
    <t>Full Time Jailer Level Nine (1)</t>
  </si>
  <si>
    <t xml:space="preserve">Full Time Deputy Level Six (1) </t>
  </si>
  <si>
    <t>Full Time Jailer Level Seven (1)</t>
  </si>
  <si>
    <t>2nd Deputy 4</t>
  </si>
  <si>
    <t>Bookkeeper 2</t>
  </si>
  <si>
    <t>Administrative Assistant/Tax Specialist</t>
  </si>
  <si>
    <t>James Richey, Vice President</t>
  </si>
  <si>
    <t>Mechanic/Floater (2)</t>
  </si>
  <si>
    <t xml:space="preserve">PT Manager </t>
  </si>
  <si>
    <t>PT Employee (X3)</t>
  </si>
  <si>
    <t>Recovery Court Program Director/Case Manager</t>
  </si>
  <si>
    <t>CLERK IV-D INCENT #2 FUND</t>
  </si>
  <si>
    <t>Scott McCoskey, Member</t>
  </si>
  <si>
    <t>2026 SCOTT COUNTY SALARY ORDINANCE 2026-003 (A)</t>
  </si>
  <si>
    <t>Part-Time</t>
  </si>
  <si>
    <t>Full Time Deputy Level Three (1)</t>
  </si>
  <si>
    <t>Full Time Deputy Level Five (2)</t>
  </si>
  <si>
    <t>Part Time (x2)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</si>
</sst>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39" x14ac:knownFonts="1">
    <font>
      <sz val="11"/>
      <color theme="1"/>
      <name val="Calibri"/>
      <family val="2"/>
      <scheme val="minor"/>
    </font>
    <font>
      <sz val="10"/>
      <name val="Arial"/>
      <family val="2"/>
    </font>
    <font>
      <b/>
      <sz val="10"/>
      <name val="Arial"/>
      <family val="2"/>
    </font>
    <font>
      <i/>
      <sz val="10"/>
      <name val="Arial"/>
      <family val="2"/>
    </font>
    <font>
      <b/>
      <i/>
      <sz val="12"/>
      <name val="Arial"/>
      <family val="2"/>
    </font>
    <font>
      <sz val="11"/>
      <color indexed="8"/>
      <name val="Calibri"/>
      <family val="2"/>
    </font>
    <font>
      <b/>
      <sz val="14"/>
      <color indexed="8"/>
      <name val="Calibri"/>
      <family val="2"/>
    </font>
    <font>
      <sz val="12"/>
      <color indexed="8"/>
      <name val="Calibri"/>
      <family val="2"/>
    </font>
    <font>
      <b/>
      <u/>
      <sz val="10"/>
      <name val="Arial"/>
      <family val="2"/>
    </font>
    <font>
      <sz val="12"/>
      <name val="Arial"/>
      <family val="2"/>
    </font>
    <font>
      <i/>
      <sz val="12"/>
      <name val="Arial"/>
      <family val="2"/>
    </font>
    <font>
      <b/>
      <sz val="12"/>
      <name val="Arial"/>
      <family val="2"/>
    </font>
    <font>
      <sz val="14"/>
      <name val="Arial"/>
      <family val="2"/>
    </font>
    <font>
      <i/>
      <sz val="14"/>
      <name val="Arial"/>
      <family val="2"/>
    </font>
    <font>
      <b/>
      <i/>
      <u/>
      <sz val="14"/>
      <name val="Arial"/>
      <family val="2"/>
    </font>
    <font>
      <sz val="14"/>
      <color theme="1"/>
      <name val="Calibri"/>
      <family val="2"/>
      <scheme val="minor"/>
    </font>
    <font>
      <sz val="10"/>
      <color theme="1"/>
      <name val="Calibri"/>
      <family val="2"/>
      <scheme val="minor"/>
    </font>
    <font>
      <b/>
      <sz val="24"/>
      <color indexed="8"/>
      <name val="Calibri"/>
      <family val="2"/>
    </font>
    <font>
      <u/>
      <sz val="11"/>
      <color theme="1"/>
      <name val="Calibri"/>
      <family val="2"/>
      <scheme val="minor"/>
    </font>
    <font>
      <sz val="14"/>
      <color rgb="FFFF0000"/>
      <name val="Arial"/>
      <family val="2"/>
    </font>
    <font>
      <sz val="14"/>
      <color rgb="FFFF0000"/>
      <name val="Calibri"/>
      <family val="2"/>
      <scheme val="minor"/>
    </font>
    <font>
      <sz val="11"/>
      <color theme="1"/>
      <name val="Calibri"/>
      <family val="2"/>
      <scheme val="minor"/>
    </font>
    <font>
      <sz val="14"/>
      <color theme="1"/>
      <name val="Arial"/>
      <family val="2"/>
    </font>
    <font>
      <b/>
      <i/>
      <u/>
      <sz val="12"/>
      <color theme="1"/>
      <name val="Arial"/>
      <family val="2"/>
    </font>
    <font>
      <sz val="11"/>
      <color rgb="FFFF0000"/>
      <name val="Calibri"/>
      <family val="2"/>
      <scheme val="minor"/>
    </font>
    <font>
      <sz val="11"/>
      <name val="Calibri"/>
      <family val="2"/>
      <scheme val="minor"/>
    </font>
    <font>
      <sz val="10"/>
      <color rgb="FFFF0000"/>
      <name val="Arial"/>
      <family val="2"/>
    </font>
    <font>
      <i/>
      <sz val="12"/>
      <color theme="1"/>
      <name val="Arial"/>
      <family val="2"/>
    </font>
    <font>
      <b/>
      <sz val="14"/>
      <name val="Arial"/>
      <family val="2"/>
    </font>
    <font>
      <sz val="14"/>
      <name val="Calibri"/>
      <family val="2"/>
      <scheme val="minor"/>
    </font>
    <font>
      <sz val="14"/>
      <color indexed="8"/>
      <name val="Calibri"/>
      <family val="2"/>
    </font>
    <font>
      <i/>
      <sz val="11"/>
      <name val="Arial"/>
      <family val="2"/>
    </font>
    <font>
      <b/>
      <sz val="14"/>
      <name val="Calibri"/>
      <family val="2"/>
      <scheme val="minor"/>
    </font>
    <font>
      <i/>
      <sz val="10"/>
      <color theme="1"/>
      <name val="Arial"/>
      <family val="2"/>
    </font>
    <font>
      <i/>
      <sz val="11"/>
      <color theme="1"/>
      <name val="Arial"/>
      <family val="2"/>
    </font>
    <font>
      <sz val="8"/>
      <color theme="1"/>
      <name val="Arial"/>
      <family val="2"/>
    </font>
    <font>
      <sz val="7"/>
      <color theme="1"/>
      <name val="Arial"/>
      <family val="2"/>
    </font>
    <font>
      <sz val="9"/>
      <name val="Arial"/>
      <family val="2"/>
    </font>
    <font>
      <i/>
      <u/>
      <sz val="14"/>
      <name val="Arial"/>
      <family val="2"/>
    </font>
  </fonts>
  <fills count="13">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0000"/>
        <bgColor indexed="64"/>
      </patternFill>
    </fill>
  </fills>
  <borders count="11">
    <border>
      <left/>
      <right/>
      <top/>
      <bottom/>
      <diagonal/>
    </border>
    <border>
      <left/>
      <right/>
      <top/>
      <bottom style="thin">
        <color indexed="64"/>
      </bottom>
      <diagonal/>
    </border>
    <border>
      <left/>
      <right style="double">
        <color indexed="64"/>
      </right>
      <top style="double">
        <color indexed="64"/>
      </top>
      <bottom/>
      <diagonal/>
    </border>
    <border>
      <left style="thin">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top/>
      <bottom style="double">
        <color indexed="64"/>
      </bottom>
      <diagonal/>
    </border>
    <border>
      <left/>
      <right/>
      <top style="thin">
        <color indexed="64"/>
      </top>
      <bottom style="thin">
        <color indexed="64"/>
      </bottom>
      <diagonal/>
    </border>
    <border>
      <left style="double">
        <color indexed="64"/>
      </left>
      <right/>
      <top/>
      <bottom/>
      <diagonal/>
    </border>
    <border>
      <left/>
      <right/>
      <top/>
      <bottom style="double">
        <color indexed="64"/>
      </bottom>
      <diagonal/>
    </border>
    <border>
      <left/>
      <right/>
      <top style="double">
        <color indexed="64"/>
      </top>
      <bottom/>
      <diagonal/>
    </border>
  </borders>
  <cellStyleXfs count="3">
    <xf numFmtId="0" fontId="0" fillId="0" borderId="0"/>
    <xf numFmtId="44" fontId="5" fillId="0" borderId="0" applyFont="0" applyFill="0" applyBorder="0" applyAlignment="0" applyProtection="0"/>
    <xf numFmtId="0" fontId="1" fillId="0" borderId="0"/>
  </cellStyleXfs>
  <cellXfs count="241">
    <xf numFmtId="0" fontId="0" fillId="0" borderId="0" xfId="0"/>
    <xf numFmtId="0" fontId="1" fillId="0" borderId="0" xfId="2"/>
    <xf numFmtId="0" fontId="2" fillId="0" borderId="0" xfId="2" applyFont="1"/>
    <xf numFmtId="164" fontId="1" fillId="0" borderId="0" xfId="2" applyNumberFormat="1"/>
    <xf numFmtId="164" fontId="3" fillId="0" borderId="0" xfId="2" applyNumberFormat="1" applyFont="1"/>
    <xf numFmtId="164" fontId="1" fillId="0" borderId="0" xfId="2" applyNumberFormat="1" applyAlignment="1">
      <alignment horizontal="right"/>
    </xf>
    <xf numFmtId="0" fontId="4" fillId="0" borderId="0" xfId="2" applyFont="1"/>
    <xf numFmtId="0" fontId="1" fillId="0" borderId="1" xfId="2" applyBorder="1"/>
    <xf numFmtId="0" fontId="3" fillId="0" borderId="0" xfId="2" applyFont="1"/>
    <xf numFmtId="0" fontId="1" fillId="0" borderId="2" xfId="2" applyBorder="1"/>
    <xf numFmtId="165" fontId="1" fillId="0" borderId="0" xfId="2" applyNumberFormat="1"/>
    <xf numFmtId="165" fontId="3" fillId="0" borderId="0" xfId="2" applyNumberFormat="1" applyFont="1"/>
    <xf numFmtId="165" fontId="1" fillId="0" borderId="0" xfId="2" applyNumberFormat="1" applyAlignment="1">
      <alignment horizontal="right"/>
    </xf>
    <xf numFmtId="0" fontId="1" fillId="0" borderId="3" xfId="2" applyBorder="1"/>
    <xf numFmtId="0" fontId="2" fillId="0" borderId="4" xfId="2" applyFont="1" applyBorder="1" applyAlignment="1">
      <alignment horizontal="center"/>
    </xf>
    <xf numFmtId="0" fontId="2" fillId="0" borderId="5" xfId="2" applyFont="1" applyBorder="1" applyAlignment="1">
      <alignment horizontal="center"/>
    </xf>
    <xf numFmtId="0" fontId="2" fillId="0" borderId="0" xfId="2" applyFont="1" applyAlignment="1">
      <alignment horizontal="center"/>
    </xf>
    <xf numFmtId="0" fontId="2" fillId="0" borderId="6" xfId="2" applyFont="1" applyBorder="1" applyAlignment="1">
      <alignment horizontal="center"/>
    </xf>
    <xf numFmtId="6" fontId="1" fillId="0" borderId="0" xfId="2" applyNumberFormat="1"/>
    <xf numFmtId="2" fontId="1" fillId="0" borderId="0" xfId="1" applyNumberFormat="1" applyFont="1"/>
    <xf numFmtId="2" fontId="1" fillId="0" borderId="0" xfId="2" applyNumberFormat="1"/>
    <xf numFmtId="2" fontId="0" fillId="0" borderId="0" xfId="0" applyNumberFormat="1"/>
    <xf numFmtId="164" fontId="0" fillId="0" borderId="0" xfId="0" applyNumberFormat="1"/>
    <xf numFmtId="164" fontId="2" fillId="0" borderId="0" xfId="2" applyNumberFormat="1" applyFont="1"/>
    <xf numFmtId="165" fontId="0" fillId="0" borderId="0" xfId="0" applyNumberFormat="1"/>
    <xf numFmtId="0" fontId="2" fillId="0" borderId="2" xfId="2" applyFont="1" applyBorder="1" applyAlignment="1">
      <alignment horizontal="center"/>
    </xf>
    <xf numFmtId="165" fontId="1" fillId="0" borderId="0" xfId="1" applyNumberFormat="1" applyFont="1" applyFill="1" applyBorder="1"/>
    <xf numFmtId="165" fontId="0" fillId="2" borderId="0" xfId="0" applyNumberFormat="1" applyFill="1"/>
    <xf numFmtId="0" fontId="0" fillId="2" borderId="0" xfId="0" applyFill="1"/>
    <xf numFmtId="0" fontId="2" fillId="2" borderId="0" xfId="2" applyFont="1" applyFill="1"/>
    <xf numFmtId="2" fontId="0" fillId="2" borderId="0" xfId="0" applyNumberFormat="1" applyFill="1"/>
    <xf numFmtId="0" fontId="1" fillId="2" borderId="0" xfId="2" applyFill="1"/>
    <xf numFmtId="164" fontId="1" fillId="2" borderId="0" xfId="2" applyNumberFormat="1" applyFill="1" applyAlignment="1">
      <alignment horizontal="right"/>
    </xf>
    <xf numFmtId="8" fontId="1" fillId="0" borderId="0" xfId="2" applyNumberFormat="1" applyAlignment="1">
      <alignment horizontal="right"/>
    </xf>
    <xf numFmtId="0" fontId="1" fillId="0" borderId="0" xfId="2" applyAlignment="1">
      <alignment horizontal="right"/>
    </xf>
    <xf numFmtId="165" fontId="1" fillId="0" borderId="0" xfId="1" applyNumberFormat="1" applyFont="1"/>
    <xf numFmtId="164" fontId="1" fillId="2" borderId="0" xfId="2" applyNumberFormat="1" applyFill="1"/>
    <xf numFmtId="165" fontId="1" fillId="2" borderId="0" xfId="2" applyNumberFormat="1" applyFill="1"/>
    <xf numFmtId="165" fontId="1" fillId="2" borderId="0" xfId="2" applyNumberFormat="1" applyFill="1" applyAlignment="1">
      <alignment horizontal="right"/>
    </xf>
    <xf numFmtId="1" fontId="1" fillId="0" borderId="0" xfId="2" applyNumberFormat="1"/>
    <xf numFmtId="2" fontId="1" fillId="4" borderId="0" xfId="1" applyNumberFormat="1" applyFont="1" applyFill="1"/>
    <xf numFmtId="0" fontId="0" fillId="4" borderId="0" xfId="0" applyFill="1"/>
    <xf numFmtId="0" fontId="7" fillId="5" borderId="0" xfId="0" applyFont="1" applyFill="1" applyAlignment="1">
      <alignment horizontal="left"/>
    </xf>
    <xf numFmtId="1" fontId="0" fillId="0" borderId="0" xfId="0" applyNumberFormat="1"/>
    <xf numFmtId="44" fontId="1" fillId="0" borderId="0" xfId="1" applyFont="1" applyFill="1"/>
    <xf numFmtId="44" fontId="0" fillId="0" borderId="0" xfId="1" applyFont="1"/>
    <xf numFmtId="0" fontId="0" fillId="6" borderId="0" xfId="0" applyFill="1"/>
    <xf numFmtId="0" fontId="0" fillId="7" borderId="0" xfId="0" applyFill="1"/>
    <xf numFmtId="0" fontId="0" fillId="8" borderId="0" xfId="0" applyFill="1"/>
    <xf numFmtId="0" fontId="0" fillId="5" borderId="0" xfId="0" applyFill="1"/>
    <xf numFmtId="0" fontId="0" fillId="9" borderId="0" xfId="0" applyFill="1"/>
    <xf numFmtId="0" fontId="0" fillId="10" borderId="0" xfId="0" applyFill="1"/>
    <xf numFmtId="164" fontId="7" fillId="5" borderId="0" xfId="0" applyNumberFormat="1" applyFont="1" applyFill="1" applyAlignment="1">
      <alignment horizontal="left"/>
    </xf>
    <xf numFmtId="0" fontId="9" fillId="0" borderId="0" xfId="2" applyFont="1"/>
    <xf numFmtId="164" fontId="10" fillId="10" borderId="0" xfId="2" applyNumberFormat="1" applyFont="1" applyFill="1"/>
    <xf numFmtId="0" fontId="9" fillId="0" borderId="1" xfId="2" applyFont="1" applyBorder="1"/>
    <xf numFmtId="0" fontId="10" fillId="0" borderId="0" xfId="2" applyFont="1"/>
    <xf numFmtId="0" fontId="11" fillId="0" borderId="0" xfId="2" applyFont="1"/>
    <xf numFmtId="0" fontId="12" fillId="0" borderId="0" xfId="2" applyFont="1"/>
    <xf numFmtId="164" fontId="12" fillId="0" borderId="0" xfId="2" applyNumberFormat="1" applyFont="1"/>
    <xf numFmtId="1" fontId="12" fillId="0" borderId="0" xfId="2" applyNumberFormat="1" applyFont="1"/>
    <xf numFmtId="164" fontId="12" fillId="0" borderId="0" xfId="1" applyNumberFormat="1" applyFont="1" applyFill="1"/>
    <xf numFmtId="0" fontId="12" fillId="4" borderId="0" xfId="2" applyFont="1" applyFill="1"/>
    <xf numFmtId="164" fontId="12" fillId="4" borderId="0" xfId="2" applyNumberFormat="1" applyFont="1" applyFill="1"/>
    <xf numFmtId="1" fontId="12" fillId="4" borderId="0" xfId="2" applyNumberFormat="1" applyFont="1" applyFill="1" applyAlignment="1">
      <alignment horizontal="right"/>
    </xf>
    <xf numFmtId="164" fontId="12" fillId="4" borderId="0" xfId="1" applyNumberFormat="1" applyFont="1" applyFill="1"/>
    <xf numFmtId="0" fontId="12" fillId="5" borderId="0" xfId="2" applyFont="1" applyFill="1"/>
    <xf numFmtId="164" fontId="12" fillId="5" borderId="0" xfId="2" applyNumberFormat="1" applyFont="1" applyFill="1"/>
    <xf numFmtId="164" fontId="12" fillId="5" borderId="0" xfId="2" applyNumberFormat="1" applyFont="1" applyFill="1" applyAlignment="1">
      <alignment horizontal="right"/>
    </xf>
    <xf numFmtId="1" fontId="12" fillId="5" borderId="0" xfId="2" applyNumberFormat="1" applyFont="1" applyFill="1" applyAlignment="1">
      <alignment horizontal="right"/>
    </xf>
    <xf numFmtId="164" fontId="12" fillId="5" borderId="0" xfId="1" applyNumberFormat="1" applyFont="1" applyFill="1"/>
    <xf numFmtId="1" fontId="12" fillId="4" borderId="0" xfId="2" applyNumberFormat="1" applyFont="1" applyFill="1"/>
    <xf numFmtId="0" fontId="12" fillId="6" borderId="0" xfId="2" applyFont="1" applyFill="1"/>
    <xf numFmtId="164" fontId="12" fillId="6" borderId="0" xfId="2" applyNumberFormat="1" applyFont="1" applyFill="1"/>
    <xf numFmtId="164" fontId="12" fillId="6" borderId="0" xfId="1" applyNumberFormat="1" applyFont="1" applyFill="1"/>
    <xf numFmtId="1" fontId="12" fillId="6" borderId="0" xfId="2" applyNumberFormat="1" applyFont="1" applyFill="1"/>
    <xf numFmtId="0" fontId="14" fillId="5" borderId="0" xfId="2" applyFont="1" applyFill="1"/>
    <xf numFmtId="1" fontId="12" fillId="5" borderId="0" xfId="2" applyNumberFormat="1" applyFont="1" applyFill="1"/>
    <xf numFmtId="1" fontId="12" fillId="0" borderId="0" xfId="2" applyNumberFormat="1" applyFont="1" applyAlignment="1">
      <alignment horizontal="right"/>
    </xf>
    <xf numFmtId="0" fontId="11" fillId="0" borderId="5" xfId="2" applyFont="1" applyBorder="1" applyAlignment="1">
      <alignment horizontal="center"/>
    </xf>
    <xf numFmtId="0" fontId="10" fillId="10" borderId="0" xfId="2" applyFont="1" applyFill="1"/>
    <xf numFmtId="164" fontId="10" fillId="10" borderId="0" xfId="2" applyNumberFormat="1" applyFont="1" applyFill="1" applyAlignment="1">
      <alignment horizontal="right"/>
    </xf>
    <xf numFmtId="0" fontId="16" fillId="0" borderId="0" xfId="0" applyFont="1"/>
    <xf numFmtId="44" fontId="16" fillId="0" borderId="0" xfId="1" applyFont="1"/>
    <xf numFmtId="1" fontId="16" fillId="0" borderId="0" xfId="0" applyNumberFormat="1" applyFont="1"/>
    <xf numFmtId="44" fontId="1" fillId="0" borderId="1" xfId="1" applyFont="1" applyFill="1" applyBorder="1"/>
    <xf numFmtId="0" fontId="0" fillId="10" borderId="0" xfId="0" applyFill="1" applyAlignment="1">
      <alignment horizontal="left"/>
    </xf>
    <xf numFmtId="0" fontId="14" fillId="0" borderId="0" xfId="2" applyFont="1"/>
    <xf numFmtId="0" fontId="12" fillId="0" borderId="0" xfId="1" applyNumberFormat="1" applyFont="1" applyFill="1" applyAlignment="1">
      <alignment horizontal="center"/>
    </xf>
    <xf numFmtId="0" fontId="12" fillId="4" borderId="0" xfId="1" applyNumberFormat="1" applyFont="1" applyFill="1" applyAlignment="1">
      <alignment horizontal="center"/>
    </xf>
    <xf numFmtId="0" fontId="12" fillId="5" borderId="0" xfId="1" applyNumberFormat="1" applyFont="1" applyFill="1" applyAlignment="1">
      <alignment horizontal="center"/>
    </xf>
    <xf numFmtId="164" fontId="12" fillId="0" borderId="0" xfId="1" applyNumberFormat="1" applyFont="1" applyFill="1" applyAlignment="1">
      <alignment horizontal="center"/>
    </xf>
    <xf numFmtId="164" fontId="12" fillId="4" borderId="0" xfId="1" applyNumberFormat="1" applyFont="1" applyFill="1" applyAlignment="1">
      <alignment horizontal="center"/>
    </xf>
    <xf numFmtId="0" fontId="12" fillId="6" borderId="0" xfId="1" applyNumberFormat="1" applyFont="1" applyFill="1" applyAlignment="1">
      <alignment horizontal="center"/>
    </xf>
    <xf numFmtId="0" fontId="20" fillId="0" borderId="0" xfId="0" applyFont="1"/>
    <xf numFmtId="0" fontId="21" fillId="4" borderId="0" xfId="0" applyFont="1" applyFill="1"/>
    <xf numFmtId="44" fontId="12" fillId="0" borderId="0" xfId="1" applyFont="1" applyFill="1"/>
    <xf numFmtId="164" fontId="12" fillId="11" borderId="0" xfId="2" applyNumberFormat="1" applyFont="1" applyFill="1"/>
    <xf numFmtId="164" fontId="12" fillId="0" borderId="0" xfId="2" applyNumberFormat="1" applyFont="1" applyAlignment="1">
      <alignment horizontal="right"/>
    </xf>
    <xf numFmtId="0" fontId="6" fillId="0" borderId="0" xfId="0" applyFont="1" applyAlignment="1">
      <alignment horizontal="center"/>
    </xf>
    <xf numFmtId="44" fontId="11" fillId="0" borderId="2" xfId="1" applyFont="1" applyFill="1" applyBorder="1" applyAlignment="1">
      <alignment horizontal="center"/>
    </xf>
    <xf numFmtId="2" fontId="1" fillId="0" borderId="0" xfId="1" applyNumberFormat="1" applyFont="1" applyFill="1"/>
    <xf numFmtId="44" fontId="22" fillId="0" borderId="0" xfId="1" applyFont="1" applyFill="1"/>
    <xf numFmtId="0" fontId="21" fillId="0" borderId="0" xfId="0" applyFont="1"/>
    <xf numFmtId="164" fontId="22" fillId="4" borderId="0" xfId="0" applyNumberFormat="1" applyFont="1" applyFill="1"/>
    <xf numFmtId="44" fontId="0" fillId="4" borderId="0" xfId="1" applyFont="1" applyFill="1"/>
    <xf numFmtId="0" fontId="19" fillId="0" borderId="0" xfId="2" applyFont="1"/>
    <xf numFmtId="0" fontId="19" fillId="0" borderId="0" xfId="1" applyNumberFormat="1" applyFont="1" applyFill="1" applyAlignment="1">
      <alignment horizontal="center"/>
    </xf>
    <xf numFmtId="0" fontId="12" fillId="12" borderId="0" xfId="2" applyFont="1" applyFill="1"/>
    <xf numFmtId="0" fontId="22" fillId="5" borderId="0" xfId="2" applyFont="1" applyFill="1"/>
    <xf numFmtId="1" fontId="22" fillId="5" borderId="0" xfId="2" applyNumberFormat="1" applyFont="1" applyFill="1" applyAlignment="1">
      <alignment horizontal="right"/>
    </xf>
    <xf numFmtId="164" fontId="22" fillId="5" borderId="0" xfId="1" applyNumberFormat="1" applyFont="1" applyFill="1"/>
    <xf numFmtId="44" fontId="22" fillId="4" borderId="0" xfId="1" applyFont="1" applyFill="1"/>
    <xf numFmtId="0" fontId="22" fillId="4" borderId="0" xfId="0" applyFont="1" applyFill="1"/>
    <xf numFmtId="44" fontId="22" fillId="0" borderId="0" xfId="1" applyFont="1"/>
    <xf numFmtId="0" fontId="22" fillId="0" borderId="0" xfId="0" applyFont="1"/>
    <xf numFmtId="0" fontId="24" fillId="0" borderId="0" xfId="0" applyFont="1"/>
    <xf numFmtId="2" fontId="26" fillId="0" borderId="0" xfId="1" applyNumberFormat="1" applyFont="1" applyFill="1"/>
    <xf numFmtId="44" fontId="19" fillId="0" borderId="0" xfId="1" applyFont="1"/>
    <xf numFmtId="0" fontId="19" fillId="0" borderId="0" xfId="0" applyFont="1"/>
    <xf numFmtId="0" fontId="24" fillId="4" borderId="0" xfId="0" applyFont="1" applyFill="1"/>
    <xf numFmtId="44" fontId="19" fillId="0" borderId="0" xfId="1" applyFont="1" applyFill="1"/>
    <xf numFmtId="8" fontId="27" fillId="10" borderId="0" xfId="0" applyNumberFormat="1" applyFont="1" applyFill="1"/>
    <xf numFmtId="0" fontId="25" fillId="0" borderId="0" xfId="0" applyFont="1"/>
    <xf numFmtId="44" fontId="12" fillId="0" borderId="0" xfId="1" applyFont="1"/>
    <xf numFmtId="0" fontId="12" fillId="0" borderId="0" xfId="0" applyFont="1"/>
    <xf numFmtId="0" fontId="25" fillId="4" borderId="0" xfId="0" applyFont="1" applyFill="1"/>
    <xf numFmtId="0" fontId="25" fillId="5" borderId="0" xfId="0" applyFont="1" applyFill="1"/>
    <xf numFmtId="0" fontId="29" fillId="0" borderId="0" xfId="0" applyFont="1"/>
    <xf numFmtId="0" fontId="29" fillId="0" borderId="1" xfId="0" applyFont="1" applyBorder="1"/>
    <xf numFmtId="0" fontId="29" fillId="4" borderId="1" xfId="0" applyFont="1" applyFill="1" applyBorder="1"/>
    <xf numFmtId="0" fontId="25" fillId="6" borderId="0" xfId="0" applyFont="1" applyFill="1"/>
    <xf numFmtId="0" fontId="29" fillId="0" borderId="7" xfId="0" applyFont="1" applyBorder="1"/>
    <xf numFmtId="0" fontId="19" fillId="0" borderId="0" xfId="1" applyNumberFormat="1" applyFont="1" applyFill="1" applyAlignment="1"/>
    <xf numFmtId="0" fontId="15" fillId="10" borderId="0" xfId="0" applyFont="1" applyFill="1" applyAlignment="1">
      <alignment horizontal="center"/>
    </xf>
    <xf numFmtId="0" fontId="30" fillId="5" borderId="0" xfId="0" applyFont="1" applyFill="1" applyAlignment="1">
      <alignment horizontal="center"/>
    </xf>
    <xf numFmtId="44" fontId="15" fillId="0" borderId="0" xfId="1" applyFont="1" applyAlignment="1">
      <alignment horizontal="center"/>
    </xf>
    <xf numFmtId="44" fontId="28" fillId="3" borderId="2" xfId="1" applyFont="1" applyFill="1" applyBorder="1" applyAlignment="1">
      <alignment horizontal="center"/>
    </xf>
    <xf numFmtId="0" fontId="12" fillId="10" borderId="0" xfId="1" applyNumberFormat="1" applyFont="1" applyFill="1" applyAlignment="1">
      <alignment horizontal="center"/>
    </xf>
    <xf numFmtId="44" fontId="15" fillId="4" borderId="0" xfId="1" applyFont="1" applyFill="1" applyAlignment="1">
      <alignment horizontal="center"/>
    </xf>
    <xf numFmtId="44" fontId="12" fillId="0" borderId="0" xfId="1" applyFont="1" applyFill="1" applyAlignment="1">
      <alignment horizontal="center"/>
    </xf>
    <xf numFmtId="0" fontId="15" fillId="0" borderId="0" xfId="0" applyFont="1" applyAlignment="1">
      <alignment horizontal="center"/>
    </xf>
    <xf numFmtId="44" fontId="12" fillId="0" borderId="0" xfId="1" applyFont="1" applyFill="1" applyBorder="1" applyAlignment="1">
      <alignment horizontal="center"/>
    </xf>
    <xf numFmtId="0" fontId="29" fillId="4" borderId="0" xfId="0" applyFont="1" applyFill="1"/>
    <xf numFmtId="0" fontId="12" fillId="4" borderId="0" xfId="0" applyFont="1" applyFill="1"/>
    <xf numFmtId="0" fontId="29" fillId="0" borderId="0" xfId="0" applyFont="1" applyAlignment="1">
      <alignment horizontal="center"/>
    </xf>
    <xf numFmtId="164" fontId="12" fillId="0" borderId="0" xfId="0" applyNumberFormat="1" applyFont="1"/>
    <xf numFmtId="2" fontId="12" fillId="0" borderId="0" xfId="1" applyNumberFormat="1" applyFont="1" applyFill="1"/>
    <xf numFmtId="164" fontId="12" fillId="6" borderId="0" xfId="2" applyNumberFormat="1" applyFont="1" applyFill="1" applyAlignment="1">
      <alignment horizontal="right"/>
    </xf>
    <xf numFmtId="1" fontId="12" fillId="6" borderId="0" xfId="2" applyNumberFormat="1" applyFont="1" applyFill="1" applyAlignment="1">
      <alignment horizontal="right"/>
    </xf>
    <xf numFmtId="0" fontId="10" fillId="6" borderId="0" xfId="2" applyFont="1" applyFill="1"/>
    <xf numFmtId="164" fontId="10" fillId="6" borderId="0" xfId="2" applyNumberFormat="1" applyFont="1" applyFill="1"/>
    <xf numFmtId="1" fontId="10" fillId="6" borderId="0" xfId="2" applyNumberFormat="1" applyFont="1" applyFill="1" applyAlignment="1">
      <alignment horizontal="center"/>
    </xf>
    <xf numFmtId="164" fontId="10" fillId="6" borderId="0" xfId="1" applyNumberFormat="1" applyFont="1" applyFill="1"/>
    <xf numFmtId="0" fontId="13" fillId="6" borderId="0" xfId="1" applyNumberFormat="1" applyFont="1" applyFill="1" applyAlignment="1">
      <alignment horizontal="center"/>
    </xf>
    <xf numFmtId="0" fontId="22" fillId="6" borderId="0" xfId="0" applyFont="1" applyFill="1"/>
    <xf numFmtId="0" fontId="19" fillId="4" borderId="0" xfId="0" applyFont="1" applyFill="1"/>
    <xf numFmtId="164" fontId="22" fillId="0" borderId="0" xfId="0" applyNumberFormat="1" applyFont="1"/>
    <xf numFmtId="0" fontId="12" fillId="11" borderId="0" xfId="2" applyFont="1" applyFill="1"/>
    <xf numFmtId="164" fontId="12" fillId="11" borderId="0" xfId="2" applyNumberFormat="1" applyFont="1" applyFill="1" applyAlignment="1">
      <alignment horizontal="right"/>
    </xf>
    <xf numFmtId="1" fontId="12" fillId="11" borderId="0" xfId="2" applyNumberFormat="1" applyFont="1" applyFill="1" applyAlignment="1">
      <alignment horizontal="right"/>
    </xf>
    <xf numFmtId="164" fontId="12" fillId="11" borderId="0" xfId="1" applyNumberFormat="1" applyFont="1" applyFill="1"/>
    <xf numFmtId="0" fontId="23" fillId="11" borderId="0" xfId="2" applyFont="1" applyFill="1"/>
    <xf numFmtId="164" fontId="22" fillId="11" borderId="0" xfId="2" applyNumberFormat="1" applyFont="1" applyFill="1"/>
    <xf numFmtId="1" fontId="22" fillId="11" borderId="0" xfId="2" applyNumberFormat="1" applyFont="1" applyFill="1"/>
    <xf numFmtId="164" fontId="22" fillId="11" borderId="0" xfId="1" applyNumberFormat="1" applyFont="1" applyFill="1"/>
    <xf numFmtId="0" fontId="22" fillId="5" borderId="0" xfId="1" applyNumberFormat="1" applyFont="1" applyFill="1" applyAlignment="1">
      <alignment horizontal="center"/>
    </xf>
    <xf numFmtId="164" fontId="12" fillId="5" borderId="0" xfId="1" applyNumberFormat="1" applyFont="1" applyFill="1" applyAlignment="1">
      <alignment horizontal="center"/>
    </xf>
    <xf numFmtId="164" fontId="12" fillId="6" borderId="0" xfId="1" applyNumberFormat="1" applyFont="1" applyFill="1" applyAlignment="1">
      <alignment horizontal="center"/>
    </xf>
    <xf numFmtId="1" fontId="31" fillId="4" borderId="0" xfId="2" applyNumberFormat="1" applyFont="1" applyFill="1" applyAlignment="1">
      <alignment horizontal="right"/>
    </xf>
    <xf numFmtId="0" fontId="12" fillId="10" borderId="0" xfId="2" applyFont="1" applyFill="1"/>
    <xf numFmtId="1" fontId="31" fillId="10" borderId="0" xfId="2" applyNumberFormat="1" applyFont="1" applyFill="1" applyAlignment="1">
      <alignment horizontal="right"/>
    </xf>
    <xf numFmtId="0" fontId="13" fillId="10" borderId="0" xfId="1" applyNumberFormat="1" applyFont="1" applyFill="1" applyAlignment="1">
      <alignment horizontal="center"/>
    </xf>
    <xf numFmtId="164" fontId="12" fillId="10" borderId="0" xfId="2" applyNumberFormat="1" applyFont="1" applyFill="1"/>
    <xf numFmtId="164" fontId="13" fillId="10" borderId="0" xfId="2" applyNumberFormat="1" applyFont="1" applyFill="1"/>
    <xf numFmtId="164" fontId="13" fillId="10" borderId="0" xfId="1" applyNumberFormat="1" applyFont="1" applyFill="1" applyAlignment="1">
      <alignment horizontal="center"/>
    </xf>
    <xf numFmtId="1" fontId="31" fillId="4" borderId="0" xfId="2" applyNumberFormat="1" applyFont="1" applyFill="1"/>
    <xf numFmtId="1" fontId="34" fillId="4" borderId="0" xfId="0" applyNumberFormat="1" applyFont="1" applyFill="1" applyAlignment="1">
      <alignment horizontal="right"/>
    </xf>
    <xf numFmtId="164" fontId="12" fillId="10" borderId="0" xfId="1" applyNumberFormat="1" applyFont="1" applyFill="1"/>
    <xf numFmtId="0" fontId="12" fillId="11" borderId="0" xfId="0" applyFont="1" applyFill="1"/>
    <xf numFmtId="164" fontId="12" fillId="11" borderId="0" xfId="0" applyNumberFormat="1" applyFont="1" applyFill="1"/>
    <xf numFmtId="0" fontId="12" fillId="11" borderId="0" xfId="1" applyNumberFormat="1" applyFont="1" applyFill="1" applyAlignment="1">
      <alignment horizontal="center"/>
    </xf>
    <xf numFmtId="0" fontId="29" fillId="11" borderId="0" xfId="1" applyNumberFormat="1" applyFont="1" applyFill="1" applyAlignment="1">
      <alignment horizontal="center"/>
    </xf>
    <xf numFmtId="0" fontId="14" fillId="11" borderId="0" xfId="2" applyFont="1" applyFill="1"/>
    <xf numFmtId="164" fontId="12" fillId="11" borderId="0" xfId="1" applyNumberFormat="1" applyFont="1" applyFill="1" applyAlignment="1">
      <alignment horizontal="center"/>
    </xf>
    <xf numFmtId="164" fontId="22" fillId="11" borderId="0" xfId="0" applyNumberFormat="1" applyFont="1" applyFill="1"/>
    <xf numFmtId="1" fontId="34" fillId="11" borderId="0" xfId="0" applyNumberFormat="1" applyFont="1" applyFill="1" applyAlignment="1">
      <alignment horizontal="right"/>
    </xf>
    <xf numFmtId="1" fontId="31" fillId="11" borderId="0" xfId="2" applyNumberFormat="1" applyFont="1" applyFill="1" applyAlignment="1">
      <alignment horizontal="right"/>
    </xf>
    <xf numFmtId="44" fontId="12" fillId="0" borderId="1" xfId="1" applyFont="1" applyFill="1" applyBorder="1" applyAlignment="1">
      <alignment horizontal="center"/>
    </xf>
    <xf numFmtId="164" fontId="18" fillId="0" borderId="0" xfId="0" applyNumberFormat="1" applyFont="1"/>
    <xf numFmtId="44" fontId="1" fillId="0" borderId="0" xfId="1" applyFont="1" applyFill="1" applyAlignment="1"/>
    <xf numFmtId="0" fontId="15" fillId="5" borderId="0" xfId="0" applyFont="1" applyFill="1" applyAlignment="1">
      <alignment horizontal="center"/>
    </xf>
    <xf numFmtId="0" fontId="34" fillId="0" borderId="0" xfId="0" applyFont="1" applyAlignment="1">
      <alignment horizontal="center" vertical="center" wrapText="1"/>
    </xf>
    <xf numFmtId="164" fontId="28" fillId="0" borderId="0" xfId="1" applyNumberFormat="1" applyFont="1" applyFill="1" applyBorder="1" applyAlignment="1">
      <alignment vertical="center"/>
    </xf>
    <xf numFmtId="44" fontId="0" fillId="0" borderId="1" xfId="1" applyFont="1" applyBorder="1"/>
    <xf numFmtId="0" fontId="32" fillId="4" borderId="8" xfId="0" applyFont="1" applyFill="1" applyBorder="1" applyAlignment="1">
      <alignment horizontal="center" vertical="center"/>
    </xf>
    <xf numFmtId="1" fontId="11" fillId="3" borderId="5" xfId="2" applyNumberFormat="1" applyFont="1" applyFill="1" applyBorder="1" applyAlignment="1">
      <alignment horizontal="center" vertical="center" wrapText="1"/>
    </xf>
    <xf numFmtId="0" fontId="11" fillId="0" borderId="5" xfId="2" applyFont="1" applyBorder="1" applyAlignment="1">
      <alignment horizontal="center" vertical="center" wrapText="1"/>
    </xf>
    <xf numFmtId="164" fontId="11" fillId="3" borderId="5" xfId="2" applyNumberFormat="1" applyFont="1" applyFill="1" applyBorder="1" applyAlignment="1">
      <alignment horizontal="center" vertical="center" wrapText="1"/>
    </xf>
    <xf numFmtId="44" fontId="11" fillId="3" borderId="5" xfId="1" applyFont="1" applyFill="1" applyBorder="1" applyAlignment="1">
      <alignment horizontal="center" vertical="center" wrapText="1"/>
    </xf>
    <xf numFmtId="0" fontId="31" fillId="0" borderId="0" xfId="2" applyFont="1" applyAlignment="1">
      <alignment horizontal="left"/>
    </xf>
    <xf numFmtId="1" fontId="31" fillId="0" borderId="0" xfId="2" applyNumberFormat="1" applyFont="1" applyAlignment="1">
      <alignment horizontal="right"/>
    </xf>
    <xf numFmtId="0" fontId="13" fillId="0" borderId="0" xfId="1" applyNumberFormat="1" applyFont="1" applyFill="1" applyAlignment="1">
      <alignment horizontal="center"/>
    </xf>
    <xf numFmtId="0" fontId="12" fillId="0" borderId="0" xfId="2" applyFont="1" applyAlignment="1">
      <alignment horizontal="left" wrapText="1"/>
    </xf>
    <xf numFmtId="0" fontId="1" fillId="0" borderId="0" xfId="1" applyNumberFormat="1" applyFont="1" applyFill="1"/>
    <xf numFmtId="0" fontId="12" fillId="5" borderId="0" xfId="2" applyFont="1" applyFill="1" applyAlignment="1">
      <alignment horizontal="left" vertical="top"/>
    </xf>
    <xf numFmtId="0" fontId="12" fillId="6" borderId="0" xfId="2" applyFont="1" applyFill="1" applyAlignment="1">
      <alignment horizontal="left" vertical="top"/>
    </xf>
    <xf numFmtId="0" fontId="12" fillId="6" borderId="0" xfId="1" applyNumberFormat="1" applyFont="1" applyFill="1" applyAlignment="1">
      <alignment horizontal="left" vertical="top"/>
    </xf>
    <xf numFmtId="44" fontId="12" fillId="0" borderId="0" xfId="1" applyFont="1" applyFill="1" applyAlignment="1">
      <alignment horizontal="left" vertical="top"/>
    </xf>
    <xf numFmtId="0" fontId="29" fillId="0" borderId="1" xfId="0" applyFont="1" applyBorder="1" applyAlignment="1">
      <alignment horizontal="left" vertical="top"/>
    </xf>
    <xf numFmtId="44" fontId="12" fillId="0" borderId="0" xfId="1" applyFont="1" applyAlignment="1">
      <alignment horizontal="left" vertical="top"/>
    </xf>
    <xf numFmtId="0" fontId="25" fillId="0" borderId="0" xfId="0" applyFont="1" applyAlignment="1">
      <alignment horizontal="left" vertical="top"/>
    </xf>
    <xf numFmtId="0" fontId="25" fillId="4" borderId="0" xfId="0" applyFont="1" applyFill="1" applyAlignment="1">
      <alignment horizontal="left" vertical="top"/>
    </xf>
    <xf numFmtId="0" fontId="25" fillId="5" borderId="0" xfId="0" applyFont="1" applyFill="1" applyAlignment="1">
      <alignment horizontal="left" vertical="top"/>
    </xf>
    <xf numFmtId="1" fontId="37" fillId="0" borderId="0" xfId="2" applyNumberFormat="1" applyFont="1" applyAlignment="1">
      <alignment horizontal="right"/>
    </xf>
    <xf numFmtId="8" fontId="13" fillId="0" borderId="0" xfId="2" applyNumberFormat="1" applyFont="1" applyAlignment="1">
      <alignment horizontal="right"/>
    </xf>
    <xf numFmtId="0" fontId="13" fillId="0" borderId="0" xfId="2" applyFont="1" applyAlignment="1">
      <alignment horizontal="right"/>
    </xf>
    <xf numFmtId="8" fontId="12" fillId="0" borderId="0" xfId="2" applyNumberFormat="1" applyFont="1" applyAlignment="1">
      <alignment horizontal="right"/>
    </xf>
    <xf numFmtId="0" fontId="36" fillId="0" borderId="0" xfId="0" applyFont="1" applyAlignment="1">
      <alignment horizontal="left" vertical="top"/>
    </xf>
    <xf numFmtId="0" fontId="35" fillId="0" borderId="0" xfId="0" applyFont="1" applyAlignment="1">
      <alignment vertical="center"/>
    </xf>
    <xf numFmtId="0" fontId="38" fillId="0" borderId="0" xfId="2" applyFont="1" applyAlignment="1">
      <alignment horizontal="left" vertical="center" wrapText="1"/>
    </xf>
    <xf numFmtId="164" fontId="12" fillId="6" borderId="0" xfId="1" applyNumberFormat="1" applyFont="1" applyFill="1" applyAlignment="1">
      <alignment horizontal="right" vertical="top"/>
    </xf>
    <xf numFmtId="164" fontId="12" fillId="6" borderId="0" xfId="2" applyNumberFormat="1" applyFont="1" applyFill="1" applyAlignment="1">
      <alignment horizontal="right" vertical="top"/>
    </xf>
    <xf numFmtId="1" fontId="12" fillId="6" borderId="0" xfId="2" applyNumberFormat="1" applyFont="1" applyFill="1" applyAlignment="1">
      <alignment horizontal="right" vertical="top"/>
    </xf>
    <xf numFmtId="0" fontId="12" fillId="0" borderId="0" xfId="2" applyFont="1" applyAlignment="1">
      <alignment horizontal="right"/>
    </xf>
    <xf numFmtId="164" fontId="12" fillId="0" borderId="0" xfId="2" applyNumberFormat="1" applyFont="1" applyAlignment="1">
      <alignment horizontal="right" vertical="top"/>
    </xf>
    <xf numFmtId="0" fontId="14" fillId="0" borderId="0" xfId="2" applyFont="1" applyAlignment="1">
      <alignment horizontal="left"/>
    </xf>
    <xf numFmtId="0" fontId="15" fillId="0" borderId="0" xfId="0" applyFont="1"/>
    <xf numFmtId="0" fontId="12" fillId="0" borderId="0" xfId="2" applyFont="1" applyAlignment="1">
      <alignment horizontal="left"/>
    </xf>
    <xf numFmtId="164" fontId="0" fillId="4" borderId="0" xfId="0" applyNumberFormat="1" applyFill="1"/>
    <xf numFmtId="8" fontId="22" fillId="0" borderId="0" xfId="0" applyNumberFormat="1" applyFont="1"/>
    <xf numFmtId="0" fontId="2" fillId="0" borderId="10" xfId="2" applyFont="1" applyBorder="1" applyAlignment="1">
      <alignment horizontal="center"/>
    </xf>
    <xf numFmtId="0" fontId="17" fillId="7" borderId="0" xfId="0" applyFont="1" applyFill="1" applyAlignment="1">
      <alignment horizontal="center"/>
    </xf>
    <xf numFmtId="0" fontId="7" fillId="6" borderId="0" xfId="0" applyFont="1" applyFill="1" applyAlignment="1">
      <alignment horizontal="left"/>
    </xf>
    <xf numFmtId="0" fontId="7" fillId="5" borderId="0" xfId="0" applyFont="1" applyFill="1" applyAlignment="1">
      <alignment horizontal="left"/>
    </xf>
    <xf numFmtId="0" fontId="0" fillId="0" borderId="9" xfId="0" applyBorder="1" applyAlignment="1">
      <alignment horizontal="center"/>
    </xf>
    <xf numFmtId="0" fontId="14" fillId="4" borderId="0" xfId="2" applyFont="1" applyFill="1" applyAlignment="1">
      <alignment horizontal="left"/>
    </xf>
    <xf numFmtId="0" fontId="14" fillId="0" borderId="0" xfId="2" applyFont="1" applyAlignment="1">
      <alignment horizontal="left"/>
    </xf>
    <xf numFmtId="0" fontId="31" fillId="0" borderId="0" xfId="2" applyFont="1" applyAlignment="1">
      <alignment horizontal="left" wrapText="1"/>
    </xf>
    <xf numFmtId="0" fontId="31" fillId="0" borderId="0" xfId="2" applyFont="1" applyAlignment="1">
      <alignment horizontal="left"/>
    </xf>
    <xf numFmtId="164" fontId="31" fillId="0" borderId="0" xfId="2" applyNumberFormat="1" applyFont="1" applyAlignment="1">
      <alignment horizontal="center"/>
    </xf>
  </cellXfs>
  <cellStyles count="3">
    <cellStyle name="Currency" xfId="1" builtinId="4"/>
    <cellStyle name="Normal" xfId="0" builtinId="0"/>
    <cellStyle name="Normal 2" xfId="2" xr:uid="{00000000-0005-0000-0000-000002000000}"/>
  </cellStyles>
  <dxfs count="0"/>
  <tableStyles count="0" defaultTableStyle="TableStyleMedium9" defaultPivotStyle="PivotStyleLight16"/>
  <colors>
    <mruColors>
      <color rgb="FFFF99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91"/>
  <sheetViews>
    <sheetView topLeftCell="A67" workbookViewId="0">
      <selection activeCell="B56" sqref="B56"/>
    </sheetView>
  </sheetViews>
  <sheetFormatPr defaultRowHeight="15" x14ac:dyDescent="0.25"/>
  <cols>
    <col min="1" max="1" width="35.85546875" customWidth="1"/>
    <col min="2" max="2" width="22.7109375" customWidth="1"/>
    <col min="3" max="3" width="16.7109375" customWidth="1"/>
    <col min="4" max="4" width="17.42578125" customWidth="1"/>
  </cols>
  <sheetData>
    <row r="1" spans="1:6" ht="15.75" thickTop="1" x14ac:dyDescent="0.25">
      <c r="A1" s="15" t="s">
        <v>0</v>
      </c>
      <c r="B1" s="15" t="s">
        <v>1</v>
      </c>
      <c r="C1" s="9" t="s">
        <v>2</v>
      </c>
      <c r="D1" s="16" t="s">
        <v>3</v>
      </c>
      <c r="E1" s="13"/>
      <c r="F1" s="1"/>
    </row>
    <row r="2" spans="1:6" ht="15.75" thickBot="1" x14ac:dyDescent="0.3">
      <c r="A2" s="14" t="s">
        <v>4</v>
      </c>
      <c r="B2" s="14" t="s">
        <v>5</v>
      </c>
      <c r="C2" s="14"/>
      <c r="D2" s="17" t="s">
        <v>6</v>
      </c>
      <c r="E2" s="13"/>
      <c r="F2" s="1"/>
    </row>
    <row r="3" spans="1:6" ht="15.75" thickTop="1" x14ac:dyDescent="0.25">
      <c r="A3" s="2" t="s">
        <v>7</v>
      </c>
      <c r="B3" s="5"/>
      <c r="C3" s="10"/>
      <c r="D3" s="1"/>
      <c r="E3" s="1"/>
      <c r="F3" s="1"/>
    </row>
    <row r="4" spans="1:6" x14ac:dyDescent="0.25">
      <c r="A4" s="1" t="s">
        <v>8</v>
      </c>
      <c r="B4" s="3">
        <v>14.09</v>
      </c>
      <c r="C4" s="10">
        <v>25644</v>
      </c>
      <c r="D4" s="18">
        <v>27183</v>
      </c>
      <c r="E4" s="1"/>
      <c r="F4" s="1"/>
    </row>
    <row r="5" spans="1:6" x14ac:dyDescent="0.25">
      <c r="A5" s="2" t="s">
        <v>9</v>
      </c>
      <c r="B5" s="5">
        <v>1494.5</v>
      </c>
      <c r="C5" s="10">
        <v>38857</v>
      </c>
      <c r="D5" s="18">
        <v>41189</v>
      </c>
      <c r="E5" s="1"/>
      <c r="F5" s="1"/>
    </row>
    <row r="6" spans="1:6" x14ac:dyDescent="0.25">
      <c r="A6" s="1" t="s">
        <v>8</v>
      </c>
      <c r="B6" s="3">
        <v>14.09</v>
      </c>
      <c r="C6" s="10">
        <v>25644</v>
      </c>
      <c r="D6" s="18">
        <v>27183</v>
      </c>
      <c r="E6" s="1"/>
      <c r="F6" s="1"/>
    </row>
    <row r="7" spans="1:6" x14ac:dyDescent="0.25">
      <c r="A7" s="2" t="s">
        <v>10</v>
      </c>
      <c r="B7" s="5">
        <v>1544.9</v>
      </c>
      <c r="C7" s="10">
        <v>40168</v>
      </c>
      <c r="D7" s="18">
        <v>42579</v>
      </c>
      <c r="E7" s="1"/>
      <c r="F7" s="1"/>
    </row>
    <row r="8" spans="1:6" x14ac:dyDescent="0.25">
      <c r="A8" s="1" t="s">
        <v>11</v>
      </c>
      <c r="B8" s="5">
        <v>1162.7</v>
      </c>
      <c r="C8" s="10">
        <v>30231</v>
      </c>
      <c r="D8" s="18">
        <v>32045</v>
      </c>
      <c r="E8" s="1"/>
      <c r="F8" s="1"/>
    </row>
    <row r="9" spans="1:6" x14ac:dyDescent="0.25">
      <c r="A9" s="1" t="s">
        <v>12</v>
      </c>
      <c r="B9" s="3">
        <v>14.09</v>
      </c>
      <c r="C9" s="10">
        <v>25644</v>
      </c>
      <c r="D9" s="18">
        <v>27183</v>
      </c>
      <c r="E9" s="1"/>
      <c r="F9" s="1"/>
    </row>
    <row r="10" spans="1:6" x14ac:dyDescent="0.25">
      <c r="A10" s="1" t="s">
        <v>13</v>
      </c>
      <c r="B10" s="3">
        <v>9.19</v>
      </c>
      <c r="C10" s="10"/>
      <c r="D10" s="1"/>
      <c r="E10" s="1"/>
      <c r="F10" s="1"/>
    </row>
    <row r="11" spans="1:6" x14ac:dyDescent="0.25">
      <c r="A11" s="1" t="s">
        <v>14</v>
      </c>
      <c r="B11" s="4" t="s">
        <v>15</v>
      </c>
      <c r="C11" s="10"/>
      <c r="D11" s="1"/>
      <c r="E11" s="1"/>
      <c r="F11" s="1"/>
    </row>
    <row r="12" spans="1:6" x14ac:dyDescent="0.25">
      <c r="A12" s="2" t="s">
        <v>16</v>
      </c>
      <c r="B12" s="5">
        <v>1693.3</v>
      </c>
      <c r="C12" s="10">
        <v>44026</v>
      </c>
      <c r="D12" s="18">
        <v>46668</v>
      </c>
      <c r="E12" s="1"/>
      <c r="F12" s="1"/>
    </row>
    <row r="13" spans="1:6" x14ac:dyDescent="0.25">
      <c r="A13" s="1" t="s">
        <v>11</v>
      </c>
      <c r="B13" s="5">
        <v>1274.7</v>
      </c>
      <c r="C13" s="10">
        <v>33143</v>
      </c>
      <c r="D13" s="18">
        <v>35132</v>
      </c>
      <c r="E13" s="1"/>
      <c r="F13" s="1"/>
    </row>
    <row r="14" spans="1:6" x14ac:dyDescent="0.25">
      <c r="A14" s="1" t="s">
        <v>17</v>
      </c>
      <c r="B14" s="3">
        <v>14.09</v>
      </c>
      <c r="C14" s="10">
        <v>25644</v>
      </c>
      <c r="D14" s="18">
        <v>27183</v>
      </c>
      <c r="E14" s="1"/>
      <c r="F14" s="1"/>
    </row>
    <row r="15" spans="1:6" x14ac:dyDescent="0.25">
      <c r="A15" s="1" t="s">
        <v>18</v>
      </c>
      <c r="B15" s="3">
        <v>15.42</v>
      </c>
      <c r="C15" s="10">
        <v>28064</v>
      </c>
      <c r="D15" s="18">
        <v>29748</v>
      </c>
      <c r="E15" s="1"/>
      <c r="F15" s="1"/>
    </row>
    <row r="16" spans="1:6" x14ac:dyDescent="0.25">
      <c r="A16" s="1" t="s">
        <v>19</v>
      </c>
      <c r="B16" s="3">
        <v>15.42</v>
      </c>
      <c r="C16" s="10">
        <v>28064</v>
      </c>
      <c r="D16" s="18">
        <v>29748</v>
      </c>
      <c r="E16" s="1"/>
      <c r="F16" s="1"/>
    </row>
    <row r="17" spans="1:4" x14ac:dyDescent="0.25">
      <c r="A17" s="2" t="s">
        <v>20</v>
      </c>
      <c r="B17" s="5">
        <v>17.29</v>
      </c>
      <c r="C17" s="10">
        <v>31468</v>
      </c>
      <c r="D17" s="18">
        <v>33357</v>
      </c>
    </row>
    <row r="18" spans="1:4" x14ac:dyDescent="0.25">
      <c r="A18" s="1" t="s">
        <v>8</v>
      </c>
      <c r="B18" s="3">
        <v>0</v>
      </c>
      <c r="C18" s="10">
        <v>0</v>
      </c>
      <c r="D18" s="18">
        <v>0</v>
      </c>
    </row>
    <row r="19" spans="1:4" x14ac:dyDescent="0.25">
      <c r="A19" s="2" t="s">
        <v>21</v>
      </c>
      <c r="B19" s="3">
        <v>17.29</v>
      </c>
      <c r="C19" s="10">
        <v>35964</v>
      </c>
      <c r="D19" s="18">
        <v>38120</v>
      </c>
    </row>
    <row r="20" spans="1:4" x14ac:dyDescent="0.25">
      <c r="A20" s="1" t="s">
        <v>22</v>
      </c>
      <c r="B20" s="3">
        <v>11.94</v>
      </c>
      <c r="C20" s="10">
        <v>24836</v>
      </c>
      <c r="D20" s="18">
        <v>26327</v>
      </c>
    </row>
    <row r="21" spans="1:4" x14ac:dyDescent="0.25">
      <c r="A21" s="1" t="s">
        <v>23</v>
      </c>
      <c r="B21" s="3">
        <v>12.39</v>
      </c>
      <c r="C21" s="10">
        <v>25772</v>
      </c>
      <c r="D21" s="18">
        <v>27319</v>
      </c>
    </row>
    <row r="22" spans="1:4" x14ac:dyDescent="0.25">
      <c r="A22" s="2" t="s">
        <v>24</v>
      </c>
      <c r="B22" s="4" t="s">
        <v>25</v>
      </c>
      <c r="C22" s="11"/>
      <c r="D22" s="1"/>
    </row>
    <row r="23" spans="1:4" x14ac:dyDescent="0.25">
      <c r="A23" s="1" t="s">
        <v>26</v>
      </c>
      <c r="B23" s="3">
        <v>9.19</v>
      </c>
      <c r="C23" s="10">
        <v>9559</v>
      </c>
      <c r="D23" s="1"/>
    </row>
    <row r="24" spans="1:4" x14ac:dyDescent="0.25">
      <c r="A24" s="2" t="s">
        <v>27</v>
      </c>
      <c r="B24" s="4" t="s">
        <v>28</v>
      </c>
      <c r="C24" s="11"/>
      <c r="D24" s="1"/>
    </row>
    <row r="25" spans="1:4" x14ac:dyDescent="0.25">
      <c r="A25" s="1" t="s">
        <v>29</v>
      </c>
      <c r="B25" s="3">
        <v>17.11</v>
      </c>
      <c r="C25" s="10">
        <v>31141</v>
      </c>
      <c r="D25" s="18">
        <v>33010</v>
      </c>
    </row>
    <row r="26" spans="1:4" x14ac:dyDescent="0.25">
      <c r="A26" s="1" t="s">
        <v>30</v>
      </c>
      <c r="B26" s="3">
        <v>15.42</v>
      </c>
      <c r="C26" s="10">
        <v>28064</v>
      </c>
      <c r="D26" s="18">
        <v>29748</v>
      </c>
    </row>
    <row r="27" spans="1:4" x14ac:dyDescent="0.25">
      <c r="A27" s="1" t="s">
        <v>31</v>
      </c>
      <c r="B27" s="3">
        <v>15.17</v>
      </c>
      <c r="C27" s="10"/>
      <c r="D27" s="1"/>
    </row>
    <row r="28" spans="1:4" x14ac:dyDescent="0.25">
      <c r="A28" s="2" t="s">
        <v>32</v>
      </c>
      <c r="B28" s="5">
        <v>1558.9</v>
      </c>
      <c r="C28" s="10">
        <v>40532</v>
      </c>
      <c r="D28" s="18">
        <v>42964</v>
      </c>
    </row>
    <row r="29" spans="1:4" x14ac:dyDescent="0.25">
      <c r="A29" s="1" t="s">
        <v>11</v>
      </c>
      <c r="B29" s="5">
        <v>1173.9000000000001</v>
      </c>
      <c r="C29" s="10">
        <v>30522</v>
      </c>
      <c r="D29" s="18">
        <v>32354</v>
      </c>
    </row>
    <row r="30" spans="1:4" x14ac:dyDescent="0.25">
      <c r="A30" s="1" t="s">
        <v>33</v>
      </c>
      <c r="B30" s="3">
        <v>14.09</v>
      </c>
      <c r="C30" s="10">
        <v>25644</v>
      </c>
      <c r="D30" s="18">
        <v>27183</v>
      </c>
    </row>
    <row r="31" spans="1:4" x14ac:dyDescent="0.25">
      <c r="A31" s="1" t="s">
        <v>34</v>
      </c>
      <c r="B31" s="3">
        <v>9.19</v>
      </c>
      <c r="C31" s="10"/>
      <c r="D31" s="1"/>
    </row>
    <row r="32" spans="1:4" x14ac:dyDescent="0.25">
      <c r="A32" s="1" t="s">
        <v>35</v>
      </c>
      <c r="B32" s="4" t="s">
        <v>36</v>
      </c>
      <c r="C32" s="11"/>
      <c r="D32" s="1"/>
    </row>
    <row r="33" spans="1:4" x14ac:dyDescent="0.25">
      <c r="A33" s="1" t="s">
        <v>37</v>
      </c>
      <c r="B33" s="4" t="s">
        <v>38</v>
      </c>
      <c r="C33" s="11"/>
      <c r="D33" s="1"/>
    </row>
    <row r="34" spans="1:4" x14ac:dyDescent="0.25">
      <c r="A34" s="1" t="s">
        <v>39</v>
      </c>
      <c r="B34" s="4" t="s">
        <v>40</v>
      </c>
      <c r="C34" s="11"/>
      <c r="D34" s="1"/>
    </row>
    <row r="35" spans="1:4" x14ac:dyDescent="0.25">
      <c r="A35" s="1" t="s">
        <v>41</v>
      </c>
      <c r="B35" s="4" t="s">
        <v>42</v>
      </c>
      <c r="C35" s="11"/>
      <c r="D35" s="1"/>
    </row>
    <row r="36" spans="1:4" x14ac:dyDescent="0.25">
      <c r="A36" s="1" t="s">
        <v>43</v>
      </c>
      <c r="B36" s="4" t="s">
        <v>44</v>
      </c>
      <c r="C36" s="11"/>
      <c r="D36" s="1"/>
    </row>
    <row r="37" spans="1:4" x14ac:dyDescent="0.25">
      <c r="A37" s="1" t="s">
        <v>45</v>
      </c>
      <c r="B37" s="4" t="s">
        <v>46</v>
      </c>
      <c r="C37" s="11"/>
      <c r="D37" s="1"/>
    </row>
    <row r="38" spans="1:4" x14ac:dyDescent="0.25">
      <c r="A38" s="1" t="s">
        <v>47</v>
      </c>
      <c r="B38" s="4" t="s">
        <v>15</v>
      </c>
      <c r="C38" s="11"/>
      <c r="D38" s="1"/>
    </row>
    <row r="39" spans="1:4" x14ac:dyDescent="0.25">
      <c r="A39" s="1" t="s">
        <v>48</v>
      </c>
      <c r="B39" s="4" t="s">
        <v>49</v>
      </c>
      <c r="C39" s="11"/>
      <c r="D39" s="1"/>
    </row>
    <row r="40" spans="1:4" x14ac:dyDescent="0.25">
      <c r="A40" s="1" t="s">
        <v>50</v>
      </c>
      <c r="B40" s="4" t="s">
        <v>51</v>
      </c>
      <c r="C40" s="11"/>
      <c r="D40" s="1"/>
    </row>
    <row r="41" spans="1:4" x14ac:dyDescent="0.25">
      <c r="A41" s="2" t="s">
        <v>52</v>
      </c>
      <c r="B41" s="5">
        <v>699.15</v>
      </c>
      <c r="C41" s="10">
        <v>18178</v>
      </c>
      <c r="D41" s="18">
        <v>19269</v>
      </c>
    </row>
    <row r="42" spans="1:4" x14ac:dyDescent="0.25">
      <c r="A42" s="1" t="s">
        <v>53</v>
      </c>
      <c r="B42" s="3">
        <v>14.83</v>
      </c>
      <c r="C42" s="10">
        <v>26991</v>
      </c>
      <c r="D42" s="18">
        <v>28611</v>
      </c>
    </row>
    <row r="43" spans="1:4" x14ac:dyDescent="0.25">
      <c r="A43" s="1" t="s">
        <v>54</v>
      </c>
      <c r="B43" s="3">
        <v>14.09</v>
      </c>
      <c r="C43" s="10">
        <v>25644</v>
      </c>
      <c r="D43" s="18">
        <v>27183</v>
      </c>
    </row>
    <row r="44" spans="1:4" x14ac:dyDescent="0.25">
      <c r="A44" s="1" t="s">
        <v>55</v>
      </c>
      <c r="B44" s="3">
        <v>13.34</v>
      </c>
      <c r="C44" s="10">
        <v>24279</v>
      </c>
      <c r="D44" s="18">
        <v>25736</v>
      </c>
    </row>
    <row r="45" spans="1:4" x14ac:dyDescent="0.25">
      <c r="A45" s="2" t="s">
        <v>56</v>
      </c>
      <c r="B45" s="33">
        <v>1677.6</v>
      </c>
      <c r="C45" s="10">
        <v>43618</v>
      </c>
      <c r="D45" s="18">
        <v>46235</v>
      </c>
    </row>
    <row r="46" spans="1:4" x14ac:dyDescent="0.25">
      <c r="A46" s="1" t="s">
        <v>57</v>
      </c>
      <c r="B46" s="3">
        <v>14.09</v>
      </c>
      <c r="C46" s="10">
        <v>25644</v>
      </c>
      <c r="D46" s="18">
        <v>27183</v>
      </c>
    </row>
    <row r="47" spans="1:4" x14ac:dyDescent="0.25">
      <c r="A47" s="1" t="s">
        <v>58</v>
      </c>
      <c r="B47" s="3">
        <v>14.09</v>
      </c>
      <c r="C47" s="10">
        <v>25644</v>
      </c>
      <c r="D47" s="18">
        <v>27183</v>
      </c>
    </row>
    <row r="48" spans="1:4" x14ac:dyDescent="0.25">
      <c r="A48" s="1" t="s">
        <v>59</v>
      </c>
      <c r="B48" s="3">
        <v>14.55</v>
      </c>
      <c r="C48" s="10">
        <v>30264</v>
      </c>
      <c r="D48" s="18">
        <v>32080</v>
      </c>
    </row>
    <row r="49" spans="1:4" x14ac:dyDescent="0.25">
      <c r="A49" s="1" t="s">
        <v>60</v>
      </c>
      <c r="B49" s="3">
        <v>12.42</v>
      </c>
      <c r="C49" s="10"/>
      <c r="D49" s="1"/>
    </row>
    <row r="50" spans="1:4" x14ac:dyDescent="0.25">
      <c r="A50" s="1" t="s">
        <v>61</v>
      </c>
      <c r="B50" s="3">
        <v>10.36</v>
      </c>
      <c r="C50" s="10"/>
      <c r="D50" s="1"/>
    </row>
    <row r="51" spans="1:4" x14ac:dyDescent="0.25">
      <c r="A51" s="1" t="s">
        <v>62</v>
      </c>
      <c r="B51" s="3">
        <v>12.4</v>
      </c>
      <c r="C51" s="10"/>
      <c r="D51" s="1"/>
    </row>
    <row r="52" spans="1:4" x14ac:dyDescent="0.25">
      <c r="A52" s="2" t="s">
        <v>63</v>
      </c>
      <c r="B52" s="3">
        <v>1633.1</v>
      </c>
      <c r="C52" s="10">
        <v>42461</v>
      </c>
      <c r="D52" s="18">
        <v>45009</v>
      </c>
    </row>
    <row r="53" spans="1:4" x14ac:dyDescent="0.25">
      <c r="A53" s="2" t="s">
        <v>64</v>
      </c>
      <c r="B53" s="3">
        <v>324</v>
      </c>
      <c r="C53" s="10">
        <v>8424</v>
      </c>
      <c r="D53" s="1"/>
    </row>
    <row r="54" spans="1:4" x14ac:dyDescent="0.25">
      <c r="A54" s="1" t="s">
        <v>65</v>
      </c>
      <c r="B54" s="4" t="s">
        <v>66</v>
      </c>
      <c r="C54" s="11"/>
      <c r="D54" s="1"/>
    </row>
    <row r="55" spans="1:4" x14ac:dyDescent="0.25">
      <c r="A55" s="1" t="s">
        <v>67</v>
      </c>
      <c r="B55" s="4" t="s">
        <v>51</v>
      </c>
      <c r="C55" s="10"/>
      <c r="D55" s="1"/>
    </row>
    <row r="56" spans="1:4" x14ac:dyDescent="0.25">
      <c r="A56" s="2" t="s">
        <v>68</v>
      </c>
      <c r="B56" s="5">
        <v>293.77</v>
      </c>
      <c r="C56" s="10">
        <v>7638</v>
      </c>
      <c r="D56" s="18">
        <v>8097</v>
      </c>
    </row>
    <row r="57" spans="1:4" x14ac:dyDescent="0.25">
      <c r="A57" s="2" t="s">
        <v>69</v>
      </c>
      <c r="B57" s="5">
        <v>1850.1</v>
      </c>
      <c r="C57" s="10">
        <v>48103</v>
      </c>
      <c r="D57" s="18">
        <v>50990</v>
      </c>
    </row>
    <row r="58" spans="1:4" x14ac:dyDescent="0.25">
      <c r="A58" s="1" t="s">
        <v>70</v>
      </c>
      <c r="B58" s="3">
        <v>9.19</v>
      </c>
      <c r="C58" s="10">
        <v>19116</v>
      </c>
      <c r="D58" s="18">
        <v>20263</v>
      </c>
    </row>
    <row r="59" spans="1:4" x14ac:dyDescent="0.25">
      <c r="A59" s="1" t="s">
        <v>71</v>
      </c>
      <c r="B59" s="3">
        <v>10.01</v>
      </c>
      <c r="C59" s="10">
        <v>20821</v>
      </c>
      <c r="D59" s="18">
        <v>22071</v>
      </c>
    </row>
    <row r="60" spans="1:4" x14ac:dyDescent="0.25">
      <c r="A60" s="1" t="s">
        <v>72</v>
      </c>
      <c r="B60" s="3">
        <v>9.19</v>
      </c>
      <c r="C60" s="10"/>
      <c r="D60" s="1"/>
    </row>
    <row r="61" spans="1:4" x14ac:dyDescent="0.25">
      <c r="A61" s="1" t="s">
        <v>73</v>
      </c>
      <c r="B61" s="3">
        <v>10.01</v>
      </c>
      <c r="C61" s="10"/>
      <c r="D61" s="1"/>
    </row>
    <row r="62" spans="1:4" x14ac:dyDescent="0.25">
      <c r="A62" s="1" t="s">
        <v>74</v>
      </c>
      <c r="B62" s="3">
        <v>11.76</v>
      </c>
      <c r="C62" s="10">
        <v>24461</v>
      </c>
      <c r="D62" s="18">
        <v>25929</v>
      </c>
    </row>
    <row r="63" spans="1:4" x14ac:dyDescent="0.25">
      <c r="A63" s="1" t="s">
        <v>75</v>
      </c>
      <c r="B63" s="3">
        <v>11.76</v>
      </c>
      <c r="C63" s="10"/>
      <c r="D63" s="1"/>
    </row>
    <row r="64" spans="1:4" x14ac:dyDescent="0.25">
      <c r="A64" s="1" t="s">
        <v>76</v>
      </c>
      <c r="B64" s="3">
        <v>0.5</v>
      </c>
      <c r="C64" s="10"/>
      <c r="D64" s="1"/>
    </row>
    <row r="65" spans="1:4" x14ac:dyDescent="0.25">
      <c r="A65" s="1" t="s">
        <v>77</v>
      </c>
      <c r="B65" s="3">
        <v>0.5</v>
      </c>
      <c r="C65" s="10">
        <v>1040</v>
      </c>
      <c r="D65" s="1"/>
    </row>
    <row r="66" spans="1:4" x14ac:dyDescent="0.25">
      <c r="A66" s="1" t="s">
        <v>78</v>
      </c>
      <c r="B66" s="3">
        <v>8.3000000000000007</v>
      </c>
      <c r="C66" s="10"/>
      <c r="D66" s="1"/>
    </row>
    <row r="67" spans="1:4" x14ac:dyDescent="0.25">
      <c r="A67" s="1" t="s">
        <v>79</v>
      </c>
      <c r="B67" s="3">
        <v>14.34</v>
      </c>
      <c r="C67" s="10">
        <v>30348</v>
      </c>
      <c r="D67" s="18">
        <v>32169</v>
      </c>
    </row>
    <row r="68" spans="1:4" x14ac:dyDescent="0.25">
      <c r="A68" s="1" t="s">
        <v>80</v>
      </c>
      <c r="B68" s="3">
        <v>12.76</v>
      </c>
      <c r="C68" s="10">
        <v>26541</v>
      </c>
      <c r="D68" s="18">
        <v>28134</v>
      </c>
    </row>
    <row r="69" spans="1:4" x14ac:dyDescent="0.25">
      <c r="A69" s="1" t="s">
        <v>81</v>
      </c>
      <c r="B69" s="3">
        <v>2.5</v>
      </c>
      <c r="C69" s="10"/>
      <c r="D69" s="1"/>
    </row>
    <row r="70" spans="1:4" x14ac:dyDescent="0.25">
      <c r="A70" s="2" t="s">
        <v>82</v>
      </c>
      <c r="B70" s="3"/>
      <c r="C70" s="10">
        <v>19994</v>
      </c>
      <c r="D70" s="18">
        <v>21194</v>
      </c>
    </row>
    <row r="71" spans="1:4" x14ac:dyDescent="0.25">
      <c r="A71" s="1" t="s">
        <v>83</v>
      </c>
      <c r="B71" s="3"/>
      <c r="C71" s="10">
        <v>19994</v>
      </c>
      <c r="D71" s="18">
        <v>21194</v>
      </c>
    </row>
    <row r="72" spans="1:4" x14ac:dyDescent="0.25">
      <c r="A72" s="1" t="s">
        <v>84</v>
      </c>
      <c r="B72" s="3">
        <v>14.09</v>
      </c>
      <c r="C72" s="10">
        <v>25644</v>
      </c>
      <c r="D72" s="18">
        <v>27183</v>
      </c>
    </row>
    <row r="73" spans="1:4" x14ac:dyDescent="0.25">
      <c r="A73" s="1" t="s">
        <v>85</v>
      </c>
      <c r="B73" s="3">
        <v>9.19</v>
      </c>
      <c r="C73" s="10">
        <v>14815</v>
      </c>
      <c r="D73" s="18"/>
    </row>
    <row r="74" spans="1:4" x14ac:dyDescent="0.25">
      <c r="A74" s="1" t="s">
        <v>86</v>
      </c>
      <c r="B74" s="3">
        <v>9.19</v>
      </c>
      <c r="C74" s="10">
        <v>10737</v>
      </c>
      <c r="D74" s="18"/>
    </row>
    <row r="75" spans="1:4" x14ac:dyDescent="0.25">
      <c r="A75" s="2" t="s">
        <v>87</v>
      </c>
      <c r="B75" s="3" t="s">
        <v>88</v>
      </c>
      <c r="C75" s="10"/>
      <c r="D75" s="18"/>
    </row>
    <row r="76" spans="1:4" x14ac:dyDescent="0.25">
      <c r="A76" s="1" t="s">
        <v>89</v>
      </c>
      <c r="B76" s="5">
        <v>460.46</v>
      </c>
      <c r="C76" s="10">
        <v>11972</v>
      </c>
      <c r="D76" s="18"/>
    </row>
    <row r="77" spans="1:4" x14ac:dyDescent="0.25">
      <c r="A77" s="1" t="s">
        <v>84</v>
      </c>
      <c r="B77" s="3">
        <v>15.42</v>
      </c>
      <c r="C77" s="10">
        <v>28064</v>
      </c>
      <c r="D77" s="18">
        <v>29748</v>
      </c>
    </row>
    <row r="78" spans="1:4" x14ac:dyDescent="0.25">
      <c r="A78" s="1" t="s">
        <v>90</v>
      </c>
      <c r="B78" s="3">
        <v>15.17</v>
      </c>
      <c r="C78" s="10">
        <v>3944</v>
      </c>
      <c r="D78" s="1"/>
    </row>
    <row r="79" spans="1:4" x14ac:dyDescent="0.25">
      <c r="A79" s="1" t="s">
        <v>91</v>
      </c>
      <c r="B79" s="3">
        <v>14.09</v>
      </c>
      <c r="C79" s="10">
        <v>25644</v>
      </c>
      <c r="D79" s="18">
        <v>27183</v>
      </c>
    </row>
    <row r="80" spans="1:4" x14ac:dyDescent="0.25">
      <c r="A80" s="1" t="s">
        <v>92</v>
      </c>
      <c r="B80" s="5">
        <v>1470.7</v>
      </c>
      <c r="C80" s="10">
        <v>38239</v>
      </c>
      <c r="D80" s="18">
        <v>40534</v>
      </c>
    </row>
    <row r="81" spans="1:4" x14ac:dyDescent="0.25">
      <c r="A81" s="1" t="s">
        <v>93</v>
      </c>
      <c r="B81" s="5">
        <v>1318.8</v>
      </c>
      <c r="C81" s="10">
        <v>34289</v>
      </c>
      <c r="D81" s="18">
        <v>36347</v>
      </c>
    </row>
    <row r="82" spans="1:4" x14ac:dyDescent="0.25">
      <c r="A82" s="1" t="s">
        <v>94</v>
      </c>
      <c r="B82" s="3">
        <v>9.18</v>
      </c>
      <c r="C82" s="10">
        <v>4774</v>
      </c>
      <c r="D82" s="1"/>
    </row>
    <row r="83" spans="1:4" x14ac:dyDescent="0.25">
      <c r="A83" s="1" t="s">
        <v>95</v>
      </c>
      <c r="B83" s="3">
        <v>13.34</v>
      </c>
      <c r="C83" s="10">
        <v>24279</v>
      </c>
      <c r="D83" s="18">
        <v>25736</v>
      </c>
    </row>
    <row r="84" spans="1:4" x14ac:dyDescent="0.25">
      <c r="A84" s="1" t="s">
        <v>96</v>
      </c>
      <c r="B84" s="4" t="s">
        <v>97</v>
      </c>
      <c r="C84" s="10"/>
      <c r="D84" s="1"/>
    </row>
    <row r="85" spans="1:4" x14ac:dyDescent="0.25">
      <c r="A85" s="2" t="s">
        <v>98</v>
      </c>
      <c r="B85" s="5">
        <v>1829.6</v>
      </c>
      <c r="C85" s="10">
        <v>47570</v>
      </c>
      <c r="D85" s="18">
        <v>50425</v>
      </c>
    </row>
    <row r="86" spans="1:4" x14ac:dyDescent="0.25">
      <c r="A86" s="1" t="s">
        <v>84</v>
      </c>
      <c r="B86" s="3">
        <v>17.11</v>
      </c>
      <c r="C86" s="10">
        <v>35589</v>
      </c>
      <c r="D86" s="18">
        <v>37725</v>
      </c>
    </row>
    <row r="87" spans="1:4" x14ac:dyDescent="0.25">
      <c r="A87" s="1" t="s">
        <v>99</v>
      </c>
      <c r="B87" s="3">
        <v>17.059999999999999</v>
      </c>
      <c r="C87" s="10">
        <v>35485</v>
      </c>
      <c r="D87" s="18">
        <v>37615</v>
      </c>
    </row>
    <row r="88" spans="1:4" x14ac:dyDescent="0.25">
      <c r="A88" s="1" t="s">
        <v>100</v>
      </c>
      <c r="B88" s="3">
        <v>15.58</v>
      </c>
      <c r="C88" s="10">
        <v>32407</v>
      </c>
      <c r="D88" s="18">
        <v>34352</v>
      </c>
    </row>
    <row r="89" spans="1:4" x14ac:dyDescent="0.25">
      <c r="A89" s="1" t="s">
        <v>101</v>
      </c>
      <c r="B89" s="3">
        <v>17.059999999999999</v>
      </c>
      <c r="C89" s="10">
        <v>35485</v>
      </c>
      <c r="D89" s="18">
        <v>37614</v>
      </c>
    </row>
    <row r="90" spans="1:4" x14ac:dyDescent="0.25">
      <c r="A90" s="1" t="s">
        <v>102</v>
      </c>
      <c r="B90" s="3">
        <v>15.58</v>
      </c>
      <c r="C90" s="10">
        <v>32407</v>
      </c>
      <c r="D90" s="18">
        <v>34352</v>
      </c>
    </row>
    <row r="91" spans="1:4" x14ac:dyDescent="0.25">
      <c r="A91" s="1" t="s">
        <v>103</v>
      </c>
      <c r="B91" s="3">
        <v>17.29</v>
      </c>
      <c r="C91" s="10">
        <v>35964</v>
      </c>
      <c r="D91" s="18">
        <v>38122</v>
      </c>
    </row>
    <row r="92" spans="1:4" x14ac:dyDescent="0.25">
      <c r="A92" s="1" t="s">
        <v>104</v>
      </c>
      <c r="B92" s="3">
        <v>15.58</v>
      </c>
      <c r="C92" s="10">
        <v>32407</v>
      </c>
      <c r="D92" s="18">
        <v>34352</v>
      </c>
    </row>
    <row r="93" spans="1:4" x14ac:dyDescent="0.25">
      <c r="A93" s="1" t="s">
        <v>105</v>
      </c>
      <c r="B93" s="3">
        <v>9.19</v>
      </c>
      <c r="C93" s="11" t="s">
        <v>106</v>
      </c>
      <c r="D93" s="1"/>
    </row>
    <row r="94" spans="1:4" x14ac:dyDescent="0.25">
      <c r="A94" s="2" t="s">
        <v>107</v>
      </c>
      <c r="B94" s="33">
        <v>1518.4</v>
      </c>
      <c r="C94" s="10">
        <v>39479</v>
      </c>
      <c r="D94" s="18">
        <v>41848</v>
      </c>
    </row>
    <row r="95" spans="1:4" x14ac:dyDescent="0.25">
      <c r="A95" s="1" t="s">
        <v>108</v>
      </c>
      <c r="B95" s="3">
        <v>16.239999999999998</v>
      </c>
      <c r="C95" s="10">
        <v>33780</v>
      </c>
      <c r="D95" s="18">
        <v>35807</v>
      </c>
    </row>
    <row r="96" spans="1:4" x14ac:dyDescent="0.25">
      <c r="A96" s="1" t="s">
        <v>109</v>
      </c>
      <c r="B96" s="3">
        <v>14.3</v>
      </c>
      <c r="C96" s="10"/>
      <c r="D96" s="1"/>
    </row>
    <row r="97" spans="1:4" x14ac:dyDescent="0.25">
      <c r="A97" s="1" t="s">
        <v>110</v>
      </c>
      <c r="B97" s="3">
        <v>14.3</v>
      </c>
      <c r="C97" s="10"/>
      <c r="D97" s="1"/>
    </row>
    <row r="98" spans="1:4" x14ac:dyDescent="0.25">
      <c r="A98" s="1" t="s">
        <v>111</v>
      </c>
      <c r="B98" s="3">
        <v>14.3</v>
      </c>
      <c r="C98" s="10"/>
      <c r="D98" s="1"/>
    </row>
    <row r="99" spans="1:4" x14ac:dyDescent="0.25">
      <c r="A99" s="1" t="s">
        <v>112</v>
      </c>
      <c r="B99" s="3">
        <v>14.55</v>
      </c>
      <c r="C99" s="10">
        <v>30264</v>
      </c>
      <c r="D99" s="18">
        <v>32080</v>
      </c>
    </row>
    <row r="100" spans="1:4" x14ac:dyDescent="0.25">
      <c r="A100" s="1" t="s">
        <v>113</v>
      </c>
      <c r="B100" s="3">
        <v>1.19</v>
      </c>
      <c r="C100" s="10"/>
      <c r="D100" s="1"/>
    </row>
    <row r="101" spans="1:4" x14ac:dyDescent="0.25">
      <c r="A101" s="1" t="s">
        <v>114</v>
      </c>
      <c r="B101" s="3">
        <v>14.55</v>
      </c>
      <c r="C101" s="10">
        <v>30264</v>
      </c>
      <c r="D101" s="18">
        <v>32080</v>
      </c>
    </row>
    <row r="102" spans="1:4" x14ac:dyDescent="0.25">
      <c r="A102" s="1" t="s">
        <v>115</v>
      </c>
      <c r="B102" s="3">
        <v>0.5</v>
      </c>
      <c r="C102" s="10"/>
      <c r="D102" s="1"/>
    </row>
    <row r="103" spans="1:4" x14ac:dyDescent="0.25">
      <c r="A103" s="2" t="s">
        <v>116</v>
      </c>
      <c r="B103" s="3"/>
      <c r="C103" s="10"/>
      <c r="D103" s="1"/>
    </row>
    <row r="104" spans="1:4" x14ac:dyDescent="0.25">
      <c r="A104" s="2" t="s">
        <v>117</v>
      </c>
      <c r="B104" s="3"/>
      <c r="C104" s="10"/>
      <c r="D104" s="1"/>
    </row>
    <row r="105" spans="1:4" x14ac:dyDescent="0.25">
      <c r="A105" s="1" t="s">
        <v>118</v>
      </c>
      <c r="B105" s="5">
        <v>2358.9699999999998</v>
      </c>
      <c r="C105" s="12">
        <v>61333</v>
      </c>
      <c r="D105" s="18">
        <v>65013</v>
      </c>
    </row>
    <row r="106" spans="1:4" x14ac:dyDescent="0.25">
      <c r="A106" s="1" t="s">
        <v>119</v>
      </c>
      <c r="B106" s="5">
        <v>1872.7</v>
      </c>
      <c r="C106" s="12">
        <v>48690</v>
      </c>
      <c r="D106" s="18">
        <v>51611</v>
      </c>
    </row>
    <row r="107" spans="1:4" x14ac:dyDescent="0.25">
      <c r="A107" s="1" t="s">
        <v>120</v>
      </c>
      <c r="B107" s="5">
        <v>163.16</v>
      </c>
      <c r="C107" s="12">
        <v>4242</v>
      </c>
      <c r="D107" s="18">
        <v>4369</v>
      </c>
    </row>
    <row r="108" spans="1:4" x14ac:dyDescent="0.25">
      <c r="A108" s="1" t="s">
        <v>121</v>
      </c>
      <c r="B108" s="5">
        <v>1792.12</v>
      </c>
      <c r="C108" s="12">
        <v>46595</v>
      </c>
      <c r="D108" s="18">
        <v>49391</v>
      </c>
    </row>
    <row r="109" spans="1:4" x14ac:dyDescent="0.25">
      <c r="A109" s="1" t="s">
        <v>122</v>
      </c>
      <c r="B109" s="5">
        <v>1633.43</v>
      </c>
      <c r="C109" s="12">
        <v>42469</v>
      </c>
      <c r="D109" s="18">
        <v>45017</v>
      </c>
    </row>
    <row r="110" spans="1:4" x14ac:dyDescent="0.25">
      <c r="A110" s="1" t="s">
        <v>123</v>
      </c>
      <c r="B110" s="3">
        <v>14.09</v>
      </c>
      <c r="C110" s="10">
        <v>12822</v>
      </c>
      <c r="D110" s="18">
        <v>13591</v>
      </c>
    </row>
    <row r="111" spans="1:4" x14ac:dyDescent="0.25">
      <c r="A111" s="1" t="s">
        <v>124</v>
      </c>
      <c r="B111" s="3">
        <v>14.09</v>
      </c>
      <c r="C111" s="10">
        <v>12822</v>
      </c>
      <c r="D111" s="18">
        <v>13591</v>
      </c>
    </row>
    <row r="112" spans="1:4" x14ac:dyDescent="0.25">
      <c r="A112" s="1" t="s">
        <v>125</v>
      </c>
      <c r="B112" s="3">
        <v>9.19</v>
      </c>
      <c r="C112" s="12"/>
      <c r="D112" s="1"/>
    </row>
    <row r="113" spans="1:4" x14ac:dyDescent="0.25">
      <c r="A113" s="2" t="s">
        <v>126</v>
      </c>
      <c r="B113" s="4">
        <v>192.31</v>
      </c>
      <c r="C113" s="12" t="s">
        <v>28</v>
      </c>
      <c r="D113" s="1"/>
    </row>
    <row r="114" spans="1:4" x14ac:dyDescent="0.25">
      <c r="A114" s="1" t="s">
        <v>127</v>
      </c>
      <c r="B114" s="4">
        <v>76.92</v>
      </c>
      <c r="C114" s="12" t="s">
        <v>128</v>
      </c>
      <c r="D114" s="1"/>
    </row>
    <row r="115" spans="1:4" x14ac:dyDescent="0.25">
      <c r="A115" s="1" t="s">
        <v>129</v>
      </c>
      <c r="B115" s="3">
        <v>934.84</v>
      </c>
      <c r="C115" s="10">
        <v>24306</v>
      </c>
      <c r="D115" s="18">
        <v>25764</v>
      </c>
    </row>
    <row r="116" spans="1:4" x14ac:dyDescent="0.25">
      <c r="A116" s="1" t="s">
        <v>130</v>
      </c>
      <c r="B116" s="3">
        <v>1124.48</v>
      </c>
      <c r="C116" s="10">
        <v>29236</v>
      </c>
      <c r="D116" s="18">
        <v>30990</v>
      </c>
    </row>
    <row r="117" spans="1:4" x14ac:dyDescent="0.25">
      <c r="A117" s="1" t="s">
        <v>131</v>
      </c>
      <c r="B117" s="3">
        <v>18.36</v>
      </c>
      <c r="C117" s="10">
        <v>28164</v>
      </c>
      <c r="D117" s="18">
        <v>29854</v>
      </c>
    </row>
    <row r="118" spans="1:4" x14ac:dyDescent="0.25">
      <c r="A118" s="1" t="s">
        <v>132</v>
      </c>
      <c r="B118" s="3">
        <v>18.36</v>
      </c>
      <c r="C118" s="10">
        <v>10025</v>
      </c>
      <c r="D118" s="18">
        <v>10627</v>
      </c>
    </row>
    <row r="119" spans="1:4" x14ac:dyDescent="0.25">
      <c r="A119" s="1" t="s">
        <v>133</v>
      </c>
      <c r="B119" s="3">
        <v>15.42</v>
      </c>
      <c r="C119" s="10">
        <v>14040</v>
      </c>
      <c r="D119" s="18">
        <v>14882</v>
      </c>
    </row>
    <row r="120" spans="1:4" x14ac:dyDescent="0.25">
      <c r="A120" s="1" t="s">
        <v>134</v>
      </c>
      <c r="B120" s="3">
        <v>15.42</v>
      </c>
      <c r="C120" s="10">
        <v>14040</v>
      </c>
      <c r="D120" s="18">
        <v>14882</v>
      </c>
    </row>
    <row r="121" spans="1:4" x14ac:dyDescent="0.25">
      <c r="A121" s="1" t="s">
        <v>135</v>
      </c>
      <c r="B121" s="3">
        <v>15.42</v>
      </c>
      <c r="C121" s="10">
        <v>28064</v>
      </c>
      <c r="D121" s="18">
        <v>29748</v>
      </c>
    </row>
    <row r="122" spans="1:4" x14ac:dyDescent="0.25">
      <c r="A122" s="1" t="s">
        <v>136</v>
      </c>
      <c r="B122" s="3">
        <v>15.42</v>
      </c>
      <c r="C122" s="10">
        <v>28064</v>
      </c>
      <c r="D122" s="18">
        <v>28748</v>
      </c>
    </row>
    <row r="123" spans="1:4" x14ac:dyDescent="0.25">
      <c r="A123" s="1" t="s">
        <v>137</v>
      </c>
      <c r="B123" s="3">
        <v>15.42</v>
      </c>
      <c r="C123" s="10">
        <v>28064</v>
      </c>
      <c r="D123" s="18">
        <v>29748</v>
      </c>
    </row>
    <row r="124" spans="1:4" x14ac:dyDescent="0.25">
      <c r="A124" s="1" t="s">
        <v>138</v>
      </c>
      <c r="B124" s="33">
        <v>606</v>
      </c>
      <c r="C124" s="10">
        <v>15756</v>
      </c>
      <c r="D124" s="1"/>
    </row>
    <row r="125" spans="1:4" x14ac:dyDescent="0.25">
      <c r="A125" s="1" t="s">
        <v>139</v>
      </c>
      <c r="B125" s="5">
        <v>36.11</v>
      </c>
      <c r="C125" s="10">
        <v>65721</v>
      </c>
      <c r="D125" s="18">
        <v>69665</v>
      </c>
    </row>
    <row r="126" spans="1:4" x14ac:dyDescent="0.25">
      <c r="A126" s="2" t="s">
        <v>140</v>
      </c>
      <c r="B126" s="5">
        <v>1517.6</v>
      </c>
      <c r="C126" s="10">
        <v>39458</v>
      </c>
      <c r="D126" s="18">
        <v>41826</v>
      </c>
    </row>
    <row r="127" spans="1:4" x14ac:dyDescent="0.25">
      <c r="A127" s="1" t="s">
        <v>11</v>
      </c>
      <c r="B127" s="5">
        <v>1143.0999999999999</v>
      </c>
      <c r="C127" s="10">
        <v>29721</v>
      </c>
      <c r="D127" s="18">
        <v>31505</v>
      </c>
    </row>
    <row r="128" spans="1:4" x14ac:dyDescent="0.25">
      <c r="A128" s="1" t="s">
        <v>141</v>
      </c>
      <c r="B128" s="3">
        <v>9.19</v>
      </c>
      <c r="C128" s="10"/>
      <c r="D128" s="18"/>
    </row>
    <row r="129" spans="1:4" x14ac:dyDescent="0.25">
      <c r="A129" s="2" t="s">
        <v>142</v>
      </c>
      <c r="B129" s="5">
        <v>3266.18</v>
      </c>
      <c r="C129" s="10">
        <v>84921</v>
      </c>
      <c r="D129" s="18">
        <v>90016</v>
      </c>
    </row>
    <row r="130" spans="1:4" x14ac:dyDescent="0.25">
      <c r="A130" s="1" t="s">
        <v>11</v>
      </c>
      <c r="B130" s="5">
        <v>1677.6</v>
      </c>
      <c r="C130" s="10">
        <v>43618</v>
      </c>
      <c r="D130" s="18">
        <v>46236</v>
      </c>
    </row>
    <row r="131" spans="1:4" x14ac:dyDescent="0.25">
      <c r="A131" s="1" t="s">
        <v>143</v>
      </c>
      <c r="B131" s="5">
        <v>1358.4</v>
      </c>
      <c r="C131" s="10">
        <v>35319</v>
      </c>
      <c r="D131" s="18">
        <v>37439</v>
      </c>
    </row>
    <row r="132" spans="1:4" x14ac:dyDescent="0.25">
      <c r="A132" s="1" t="s">
        <v>144</v>
      </c>
      <c r="B132" s="3">
        <v>16.98</v>
      </c>
      <c r="C132" s="10">
        <v>35319</v>
      </c>
      <c r="D132" s="18">
        <v>37439</v>
      </c>
    </row>
    <row r="133" spans="1:4" x14ac:dyDescent="0.25">
      <c r="A133" s="1" t="s">
        <v>145</v>
      </c>
      <c r="B133" s="3">
        <v>19.34</v>
      </c>
      <c r="C133" s="10">
        <v>40228</v>
      </c>
      <c r="D133" s="18">
        <v>42642</v>
      </c>
    </row>
    <row r="134" spans="1:4" x14ac:dyDescent="0.25">
      <c r="A134" s="1" t="s">
        <v>146</v>
      </c>
      <c r="B134" s="3">
        <v>16.98</v>
      </c>
      <c r="C134" s="10">
        <v>35319</v>
      </c>
      <c r="D134" s="18">
        <v>37439</v>
      </c>
    </row>
    <row r="135" spans="1:4" x14ac:dyDescent="0.25">
      <c r="A135" s="1" t="s">
        <v>147</v>
      </c>
      <c r="B135" s="3">
        <v>14.09</v>
      </c>
      <c r="C135" s="10">
        <v>29308</v>
      </c>
      <c r="D135" s="18">
        <v>31067</v>
      </c>
    </row>
    <row r="136" spans="1:4" x14ac:dyDescent="0.25">
      <c r="A136" s="1" t="s">
        <v>148</v>
      </c>
      <c r="B136" s="3">
        <v>14.77</v>
      </c>
      <c r="C136" s="10"/>
      <c r="D136" s="1"/>
    </row>
    <row r="137" spans="1:4" x14ac:dyDescent="0.25">
      <c r="A137" s="2" t="s">
        <v>149</v>
      </c>
      <c r="B137" s="3">
        <v>14.55</v>
      </c>
      <c r="C137" s="10">
        <v>30264</v>
      </c>
      <c r="D137" s="18">
        <v>32080</v>
      </c>
    </row>
    <row r="138" spans="1:4" x14ac:dyDescent="0.25">
      <c r="A138" s="1" t="s">
        <v>150</v>
      </c>
      <c r="B138" s="3">
        <v>1357.6</v>
      </c>
      <c r="C138" s="10">
        <v>35298</v>
      </c>
      <c r="D138" s="18">
        <v>37416</v>
      </c>
    </row>
    <row r="139" spans="1:4" x14ac:dyDescent="0.25">
      <c r="A139" s="1" t="s">
        <v>151</v>
      </c>
      <c r="B139" s="34"/>
      <c r="C139" s="10">
        <v>5050</v>
      </c>
      <c r="D139" s="1"/>
    </row>
    <row r="140" spans="1:4" x14ac:dyDescent="0.25">
      <c r="A140" s="1" t="s">
        <v>152</v>
      </c>
      <c r="B140" s="3">
        <v>14.3</v>
      </c>
      <c r="C140" s="12"/>
      <c r="D140" s="1"/>
    </row>
    <row r="141" spans="1:4" x14ac:dyDescent="0.25">
      <c r="A141" s="1" t="s">
        <v>153</v>
      </c>
      <c r="B141" s="3">
        <v>12.72</v>
      </c>
      <c r="C141" s="12">
        <v>9918</v>
      </c>
      <c r="D141" s="1"/>
    </row>
    <row r="142" spans="1:4" x14ac:dyDescent="0.25">
      <c r="A142" s="1" t="s">
        <v>154</v>
      </c>
      <c r="B142" s="3">
        <v>12.35</v>
      </c>
      <c r="C142" s="12"/>
      <c r="D142" s="1"/>
    </row>
    <row r="143" spans="1:4" x14ac:dyDescent="0.25">
      <c r="A143" s="1" t="s">
        <v>155</v>
      </c>
      <c r="B143" s="3">
        <v>11.94</v>
      </c>
      <c r="C143" s="10">
        <v>24836</v>
      </c>
      <c r="D143" s="18">
        <v>26327</v>
      </c>
    </row>
    <row r="144" spans="1:4" x14ac:dyDescent="0.25">
      <c r="A144" s="1" t="s">
        <v>156</v>
      </c>
      <c r="B144" s="3">
        <v>11.08</v>
      </c>
      <c r="C144" s="12">
        <v>9218</v>
      </c>
      <c r="D144" s="1"/>
    </row>
    <row r="145" spans="1:4" x14ac:dyDescent="0.25">
      <c r="A145" s="1" t="s">
        <v>113</v>
      </c>
      <c r="B145" s="3">
        <v>0.5</v>
      </c>
      <c r="C145" s="10">
        <v>1040</v>
      </c>
      <c r="D145" s="1"/>
    </row>
    <row r="146" spans="1:4" x14ac:dyDescent="0.25">
      <c r="A146" s="2" t="s">
        <v>157</v>
      </c>
      <c r="B146" s="4" t="s">
        <v>158</v>
      </c>
      <c r="C146" s="10"/>
      <c r="D146" s="1"/>
    </row>
    <row r="147" spans="1:4" x14ac:dyDescent="0.25">
      <c r="A147" s="1" t="s">
        <v>29</v>
      </c>
      <c r="B147" s="3">
        <v>17.11</v>
      </c>
      <c r="C147" s="10">
        <v>31141</v>
      </c>
      <c r="D147" s="18">
        <v>33010</v>
      </c>
    </row>
    <row r="148" spans="1:4" x14ac:dyDescent="0.25">
      <c r="A148" s="1" t="s">
        <v>30</v>
      </c>
      <c r="B148" s="3">
        <v>15.42</v>
      </c>
      <c r="C148" s="10">
        <v>28064</v>
      </c>
      <c r="D148" s="18">
        <v>29748</v>
      </c>
    </row>
    <row r="149" spans="1:4" x14ac:dyDescent="0.25">
      <c r="A149" s="1" t="s">
        <v>31</v>
      </c>
      <c r="B149" s="3">
        <v>15.17</v>
      </c>
      <c r="C149" s="10"/>
      <c r="D149" s="1"/>
    </row>
    <row r="150" spans="1:4" x14ac:dyDescent="0.25">
      <c r="A150" s="2" t="s">
        <v>159</v>
      </c>
      <c r="B150" s="33">
        <v>213.92</v>
      </c>
      <c r="C150" s="10">
        <v>5562</v>
      </c>
      <c r="D150" s="1"/>
    </row>
    <row r="151" spans="1:4" x14ac:dyDescent="0.25">
      <c r="A151" s="2" t="s">
        <v>160</v>
      </c>
      <c r="B151" s="33">
        <v>1544.9</v>
      </c>
      <c r="C151" s="10">
        <v>40168</v>
      </c>
      <c r="D151" s="18">
        <v>42579</v>
      </c>
    </row>
    <row r="152" spans="1:4" x14ac:dyDescent="0.25">
      <c r="A152" s="1" t="s">
        <v>11</v>
      </c>
      <c r="B152" s="33">
        <v>1162.7</v>
      </c>
      <c r="C152" s="10">
        <v>30231</v>
      </c>
      <c r="D152" s="18">
        <v>32045</v>
      </c>
    </row>
    <row r="153" spans="1:4" x14ac:dyDescent="0.25">
      <c r="A153" s="1" t="s">
        <v>161</v>
      </c>
      <c r="B153" s="3">
        <v>14.09</v>
      </c>
      <c r="C153" s="10">
        <v>25644</v>
      </c>
      <c r="D153" s="18">
        <v>27183</v>
      </c>
    </row>
    <row r="154" spans="1:4" x14ac:dyDescent="0.25">
      <c r="A154" s="1" t="s">
        <v>86</v>
      </c>
      <c r="B154" s="3">
        <v>9.19</v>
      </c>
      <c r="C154" s="10"/>
      <c r="D154" s="1"/>
    </row>
    <row r="155" spans="1:4" x14ac:dyDescent="0.25">
      <c r="A155" s="2" t="s">
        <v>162</v>
      </c>
      <c r="B155" s="3">
        <v>19.059999999999999</v>
      </c>
      <c r="C155" s="10">
        <v>14867</v>
      </c>
      <c r="D155" s="1"/>
    </row>
    <row r="156" spans="1:4" x14ac:dyDescent="0.25">
      <c r="A156" s="2"/>
      <c r="B156" s="3"/>
      <c r="C156" s="10"/>
      <c r="D156" s="1"/>
    </row>
    <row r="157" spans="1:4" x14ac:dyDescent="0.25">
      <c r="A157" s="2"/>
      <c r="B157" s="2"/>
      <c r="C157" s="2"/>
      <c r="D157" s="1"/>
    </row>
    <row r="158" spans="1:4" x14ac:dyDescent="0.25">
      <c r="A158" s="2"/>
      <c r="B158" s="3"/>
      <c r="C158" s="3"/>
      <c r="D158" s="1"/>
    </row>
    <row r="159" spans="1:4" x14ac:dyDescent="0.25">
      <c r="A159" s="2"/>
      <c r="B159" s="3"/>
      <c r="C159" s="3"/>
      <c r="D159" s="1"/>
    </row>
    <row r="160" spans="1:4" x14ac:dyDescent="0.25">
      <c r="A160" s="2"/>
      <c r="B160" s="3"/>
      <c r="C160" s="3"/>
      <c r="D160" s="1"/>
    </row>
    <row r="161" spans="1:3" ht="15.75" x14ac:dyDescent="0.25">
      <c r="A161" s="6"/>
      <c r="B161" s="3"/>
      <c r="C161" s="3"/>
    </row>
    <row r="162" spans="1:3" x14ac:dyDescent="0.25">
      <c r="A162" s="1"/>
      <c r="B162" s="3"/>
      <c r="C162" s="3"/>
    </row>
    <row r="163" spans="1:3" x14ac:dyDescent="0.25">
      <c r="A163" s="1"/>
      <c r="B163" s="3"/>
      <c r="C163" s="3"/>
    </row>
    <row r="164" spans="1:3" x14ac:dyDescent="0.25">
      <c r="A164" s="7" t="s">
        <v>163</v>
      </c>
      <c r="B164" s="3"/>
      <c r="C164" s="3"/>
    </row>
    <row r="165" spans="1:3" x14ac:dyDescent="0.25">
      <c r="A165" s="8" t="s">
        <v>164</v>
      </c>
      <c r="B165" s="3"/>
      <c r="C165" s="3"/>
    </row>
    <row r="166" spans="1:3" x14ac:dyDescent="0.25">
      <c r="A166" s="1"/>
      <c r="B166" s="3"/>
      <c r="C166" s="3"/>
    </row>
    <row r="167" spans="1:3" x14ac:dyDescent="0.25">
      <c r="A167" s="7" t="s">
        <v>163</v>
      </c>
      <c r="B167" s="3"/>
      <c r="C167" s="3"/>
    </row>
    <row r="168" spans="1:3" x14ac:dyDescent="0.25">
      <c r="A168" s="8" t="s">
        <v>165</v>
      </c>
      <c r="B168" s="3"/>
      <c r="C168" s="3"/>
    </row>
    <row r="169" spans="1:3" x14ac:dyDescent="0.25">
      <c r="A169" s="1"/>
      <c r="B169" s="3"/>
      <c r="C169" s="3"/>
    </row>
    <row r="170" spans="1:3" x14ac:dyDescent="0.25">
      <c r="A170" s="7" t="s">
        <v>163</v>
      </c>
      <c r="B170" s="3"/>
      <c r="C170" s="3"/>
    </row>
    <row r="171" spans="1:3" x14ac:dyDescent="0.25">
      <c r="A171" s="8" t="s">
        <v>166</v>
      </c>
      <c r="B171" s="3"/>
      <c r="C171" s="3"/>
    </row>
    <row r="172" spans="1:3" x14ac:dyDescent="0.25">
      <c r="A172" s="1"/>
      <c r="B172" s="3"/>
      <c r="C172" s="3"/>
    </row>
    <row r="173" spans="1:3" x14ac:dyDescent="0.25">
      <c r="A173" s="7" t="s">
        <v>163</v>
      </c>
      <c r="B173" s="3"/>
      <c r="C173" s="3"/>
    </row>
    <row r="174" spans="1:3" x14ac:dyDescent="0.25">
      <c r="A174" s="8" t="s">
        <v>167</v>
      </c>
      <c r="B174" s="3"/>
      <c r="C174" s="3"/>
    </row>
    <row r="175" spans="1:3" x14ac:dyDescent="0.25">
      <c r="A175" s="1"/>
      <c r="B175" s="3"/>
      <c r="C175" s="3"/>
    </row>
    <row r="176" spans="1:3" x14ac:dyDescent="0.25">
      <c r="A176" s="7" t="s">
        <v>163</v>
      </c>
      <c r="B176" s="3"/>
      <c r="C176" s="3"/>
    </row>
    <row r="177" spans="1:3" x14ac:dyDescent="0.25">
      <c r="A177" s="8" t="s">
        <v>168</v>
      </c>
      <c r="B177" s="3"/>
      <c r="C177" s="3"/>
    </row>
    <row r="178" spans="1:3" x14ac:dyDescent="0.25">
      <c r="A178" s="1"/>
      <c r="B178" s="3"/>
      <c r="C178" s="3"/>
    </row>
    <row r="179" spans="1:3" x14ac:dyDescent="0.25">
      <c r="A179" s="7" t="s">
        <v>163</v>
      </c>
      <c r="B179" s="3"/>
      <c r="C179" s="3"/>
    </row>
    <row r="180" spans="1:3" x14ac:dyDescent="0.25">
      <c r="A180" s="8" t="s">
        <v>169</v>
      </c>
      <c r="B180" s="3"/>
      <c r="C180" s="3"/>
    </row>
    <row r="181" spans="1:3" x14ac:dyDescent="0.25">
      <c r="A181" s="1"/>
      <c r="B181" s="3"/>
      <c r="C181" s="3"/>
    </row>
    <row r="182" spans="1:3" x14ac:dyDescent="0.25">
      <c r="A182" s="7" t="s">
        <v>163</v>
      </c>
      <c r="B182" s="3"/>
      <c r="C182" s="3"/>
    </row>
    <row r="183" spans="1:3" x14ac:dyDescent="0.25">
      <c r="A183" s="8" t="s">
        <v>170</v>
      </c>
      <c r="B183" s="3"/>
      <c r="C183" s="3"/>
    </row>
    <row r="184" spans="1:3" x14ac:dyDescent="0.25">
      <c r="A184" s="2" t="s">
        <v>171</v>
      </c>
      <c r="B184" s="3"/>
      <c r="C184" s="3"/>
    </row>
    <row r="185" spans="1:3" x14ac:dyDescent="0.25">
      <c r="A185" s="1"/>
      <c r="B185" s="3"/>
      <c r="C185" s="3"/>
    </row>
    <row r="186" spans="1:3" x14ac:dyDescent="0.25">
      <c r="A186" s="7" t="s">
        <v>163</v>
      </c>
      <c r="B186" s="3"/>
      <c r="C186" s="3"/>
    </row>
    <row r="187" spans="1:3" x14ac:dyDescent="0.25">
      <c r="A187" s="8" t="s">
        <v>172</v>
      </c>
      <c r="B187" s="3"/>
      <c r="C187" s="3"/>
    </row>
    <row r="188" spans="1:3" x14ac:dyDescent="0.25">
      <c r="A188" s="1"/>
      <c r="B188" s="3"/>
      <c r="C188" s="3"/>
    </row>
    <row r="189" spans="1:3" x14ac:dyDescent="0.25">
      <c r="A189" s="1"/>
      <c r="B189" s="3"/>
      <c r="C189" s="3"/>
    </row>
    <row r="190" spans="1:3" x14ac:dyDescent="0.25">
      <c r="A190" s="1"/>
      <c r="B190" s="3"/>
      <c r="C190" s="3"/>
    </row>
    <row r="191" spans="1:3" x14ac:dyDescent="0.25">
      <c r="A191" s="1"/>
      <c r="B191" s="3"/>
      <c r="C191" s="3"/>
    </row>
  </sheetData>
  <phoneticPr fontId="0" type="noConversion"/>
  <printOptions gridLines="1"/>
  <pageMargins left="0.25" right="0.25"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2"/>
  <sheetViews>
    <sheetView topLeftCell="A103" workbookViewId="0">
      <selection activeCell="G118" sqref="G118"/>
    </sheetView>
  </sheetViews>
  <sheetFormatPr defaultRowHeight="15" x14ac:dyDescent="0.25"/>
  <cols>
    <col min="1" max="1" width="36.42578125" customWidth="1"/>
    <col min="2" max="2" width="20.140625" customWidth="1"/>
    <col min="3" max="3" width="19.5703125" customWidth="1"/>
    <col min="4" max="4" width="20.85546875" customWidth="1"/>
  </cols>
  <sheetData>
    <row r="1" spans="1:6" ht="15.75" thickTop="1" x14ac:dyDescent="0.25">
      <c r="A1" s="15" t="s">
        <v>173</v>
      </c>
      <c r="B1" s="15" t="s">
        <v>1</v>
      </c>
      <c r="C1" s="25" t="s">
        <v>174</v>
      </c>
      <c r="D1" s="16" t="s">
        <v>3</v>
      </c>
      <c r="E1" s="13"/>
      <c r="F1" s="1"/>
    </row>
    <row r="2" spans="1:6" ht="15.75" thickBot="1" x14ac:dyDescent="0.3">
      <c r="A2" s="14" t="s">
        <v>4</v>
      </c>
      <c r="B2" s="14" t="s">
        <v>175</v>
      </c>
      <c r="C2" s="14" t="s">
        <v>176</v>
      </c>
      <c r="D2" s="17" t="s">
        <v>6</v>
      </c>
      <c r="E2" s="13"/>
      <c r="F2" s="1"/>
    </row>
    <row r="3" spans="1:6" ht="15.75" thickTop="1" x14ac:dyDescent="0.25">
      <c r="A3" s="2" t="s">
        <v>177</v>
      </c>
      <c r="B3" s="5"/>
      <c r="C3" s="3"/>
      <c r="D3" s="3"/>
      <c r="E3" s="1"/>
      <c r="F3" s="1"/>
    </row>
    <row r="4" spans="1:6" x14ac:dyDescent="0.25">
      <c r="A4" s="1" t="s">
        <v>8</v>
      </c>
      <c r="B4" s="3">
        <v>14.34</v>
      </c>
      <c r="C4" s="26">
        <v>26099</v>
      </c>
      <c r="D4" s="35">
        <v>27665</v>
      </c>
      <c r="E4" s="3">
        <f>+B4+0.5</f>
        <v>14.84</v>
      </c>
      <c r="F4" s="1"/>
    </row>
    <row r="5" spans="1:6" x14ac:dyDescent="0.25">
      <c r="A5" s="2" t="s">
        <v>178</v>
      </c>
      <c r="B5" s="5">
        <v>1227.8</v>
      </c>
      <c r="C5" s="10">
        <v>31923</v>
      </c>
      <c r="D5" s="10">
        <v>33839</v>
      </c>
      <c r="E5" s="10"/>
      <c r="F5" s="1"/>
    </row>
    <row r="6" spans="1:6" x14ac:dyDescent="0.25">
      <c r="A6" s="1" t="s">
        <v>8</v>
      </c>
      <c r="B6" s="3">
        <v>14.34</v>
      </c>
      <c r="C6" s="10">
        <v>26099</v>
      </c>
      <c r="D6" s="10">
        <v>27665</v>
      </c>
      <c r="E6" s="3">
        <f>+B6+0.5</f>
        <v>14.84</v>
      </c>
      <c r="F6" s="1"/>
    </row>
    <row r="7" spans="1:6" x14ac:dyDescent="0.25">
      <c r="A7" s="2" t="s">
        <v>10</v>
      </c>
      <c r="B7" s="5">
        <v>1562.4</v>
      </c>
      <c r="C7" s="10">
        <v>40623</v>
      </c>
      <c r="D7" s="10">
        <v>43061</v>
      </c>
      <c r="E7" s="10"/>
      <c r="F7" s="1"/>
    </row>
    <row r="8" spans="1:6" x14ac:dyDescent="0.25">
      <c r="A8" s="1" t="s">
        <v>11</v>
      </c>
      <c r="B8" s="5">
        <v>1180.2</v>
      </c>
      <c r="C8" s="10">
        <v>30686</v>
      </c>
      <c r="D8" s="10">
        <v>32528</v>
      </c>
      <c r="E8" s="10"/>
      <c r="F8" s="1"/>
    </row>
    <row r="9" spans="1:6" x14ac:dyDescent="0.25">
      <c r="A9" s="1" t="s">
        <v>12</v>
      </c>
      <c r="B9" s="3">
        <v>14.34</v>
      </c>
      <c r="C9" s="10">
        <v>26099</v>
      </c>
      <c r="D9" s="10">
        <v>27665</v>
      </c>
      <c r="E9" s="3">
        <f>+B9+0.5</f>
        <v>14.84</v>
      </c>
      <c r="F9" s="1"/>
    </row>
    <row r="10" spans="1:6" x14ac:dyDescent="0.25">
      <c r="A10" s="1" t="s">
        <v>14</v>
      </c>
      <c r="B10" s="4" t="s">
        <v>15</v>
      </c>
      <c r="C10" s="10"/>
      <c r="D10" s="10"/>
      <c r="E10" s="10"/>
      <c r="F10" s="1"/>
    </row>
    <row r="11" spans="1:6" x14ac:dyDescent="0.25">
      <c r="A11" s="2" t="s">
        <v>16</v>
      </c>
      <c r="B11" s="5">
        <v>1710.8</v>
      </c>
      <c r="C11" s="10">
        <v>44481</v>
      </c>
      <c r="D11" s="10">
        <v>47150</v>
      </c>
      <c r="E11" s="10"/>
      <c r="F11" s="1"/>
    </row>
    <row r="12" spans="1:6" x14ac:dyDescent="0.25">
      <c r="A12" s="1" t="s">
        <v>11</v>
      </c>
      <c r="B12" s="5">
        <v>1292.2</v>
      </c>
      <c r="C12" s="10">
        <v>33598</v>
      </c>
      <c r="D12" s="10">
        <v>35614</v>
      </c>
      <c r="E12" s="10"/>
      <c r="F12" s="1"/>
    </row>
    <row r="13" spans="1:6" x14ac:dyDescent="0.25">
      <c r="A13" s="1" t="s">
        <v>17</v>
      </c>
      <c r="B13" s="3">
        <v>14.34</v>
      </c>
      <c r="C13" s="10">
        <v>26099</v>
      </c>
      <c r="D13" s="10">
        <v>27665</v>
      </c>
      <c r="E13" s="3">
        <f>+B13+0.5</f>
        <v>14.84</v>
      </c>
      <c r="F13" s="1"/>
    </row>
    <row r="14" spans="1:6" x14ac:dyDescent="0.25">
      <c r="A14" s="1" t="s">
        <v>18</v>
      </c>
      <c r="B14" s="3">
        <v>15.67</v>
      </c>
      <c r="C14" s="10">
        <v>28520</v>
      </c>
      <c r="D14" s="10">
        <v>30232</v>
      </c>
      <c r="E14" s="3">
        <f t="shared" ref="E14:E19" si="0">+B14+0.5</f>
        <v>16.170000000000002</v>
      </c>
      <c r="F14" s="1"/>
    </row>
    <row r="15" spans="1:6" x14ac:dyDescent="0.25">
      <c r="A15" s="1" t="s">
        <v>19</v>
      </c>
      <c r="B15" s="3">
        <v>15.67</v>
      </c>
      <c r="C15" s="10">
        <v>28520</v>
      </c>
      <c r="D15" s="10">
        <v>30232</v>
      </c>
      <c r="E15" s="3">
        <f t="shared" si="0"/>
        <v>16.170000000000002</v>
      </c>
      <c r="F15" s="1"/>
    </row>
    <row r="16" spans="1:6" x14ac:dyDescent="0.25">
      <c r="A16" s="2" t="s">
        <v>20</v>
      </c>
      <c r="B16" s="5">
        <v>17.54</v>
      </c>
      <c r="C16" s="10">
        <v>31923</v>
      </c>
      <c r="D16" s="10">
        <v>33839</v>
      </c>
      <c r="E16" s="3">
        <f t="shared" si="0"/>
        <v>18.04</v>
      </c>
    </row>
    <row r="17" spans="1:5" x14ac:dyDescent="0.25">
      <c r="A17" s="2" t="s">
        <v>21</v>
      </c>
      <c r="B17" s="3">
        <v>17.54</v>
      </c>
      <c r="C17" s="10">
        <v>36484</v>
      </c>
      <c r="D17" s="10">
        <v>38673</v>
      </c>
      <c r="E17" s="3">
        <f t="shared" si="0"/>
        <v>18.04</v>
      </c>
    </row>
    <row r="18" spans="1:5" x14ac:dyDescent="0.25">
      <c r="A18" s="1" t="s">
        <v>22</v>
      </c>
      <c r="B18" s="3">
        <v>12.19</v>
      </c>
      <c r="C18" s="10">
        <v>25356</v>
      </c>
      <c r="D18" s="10">
        <v>26878</v>
      </c>
      <c r="E18" s="3">
        <f t="shared" si="0"/>
        <v>12.69</v>
      </c>
    </row>
    <row r="19" spans="1:5" x14ac:dyDescent="0.25">
      <c r="A19" s="1" t="s">
        <v>23</v>
      </c>
      <c r="B19" s="3">
        <v>12.64</v>
      </c>
      <c r="C19" s="10">
        <v>26292</v>
      </c>
      <c r="D19" s="10">
        <v>27870</v>
      </c>
      <c r="E19" s="3">
        <f t="shared" si="0"/>
        <v>13.14</v>
      </c>
    </row>
    <row r="20" spans="1:5" x14ac:dyDescent="0.25">
      <c r="A20" s="2" t="s">
        <v>24</v>
      </c>
      <c r="B20" s="4" t="s">
        <v>25</v>
      </c>
      <c r="C20" s="11"/>
      <c r="D20" s="10"/>
      <c r="E20" s="24"/>
    </row>
    <row r="21" spans="1:5" x14ac:dyDescent="0.25">
      <c r="A21" s="1" t="s">
        <v>26</v>
      </c>
      <c r="B21" s="3">
        <v>9.19</v>
      </c>
      <c r="C21" s="10">
        <v>9559</v>
      </c>
      <c r="D21" s="10"/>
      <c r="E21" s="24"/>
    </row>
    <row r="22" spans="1:5" x14ac:dyDescent="0.25">
      <c r="A22" s="2" t="s">
        <v>27</v>
      </c>
      <c r="B22" s="4" t="s">
        <v>158</v>
      </c>
      <c r="C22" s="11"/>
      <c r="D22" s="10"/>
      <c r="E22" s="24"/>
    </row>
    <row r="23" spans="1:5" x14ac:dyDescent="0.25">
      <c r="A23" s="1" t="s">
        <v>29</v>
      </c>
      <c r="B23" s="3">
        <v>17.36</v>
      </c>
      <c r="C23" s="10">
        <v>31596</v>
      </c>
      <c r="D23" s="10">
        <v>33492</v>
      </c>
      <c r="E23" s="3">
        <f>+B23+0.5</f>
        <v>17.86</v>
      </c>
    </row>
    <row r="24" spans="1:5" x14ac:dyDescent="0.25">
      <c r="A24" s="1" t="s">
        <v>179</v>
      </c>
      <c r="B24" s="3">
        <v>15.67</v>
      </c>
      <c r="C24" s="10">
        <v>28520</v>
      </c>
      <c r="D24" s="10">
        <v>30232</v>
      </c>
      <c r="E24" s="3">
        <f>+B24+0.5</f>
        <v>16.170000000000002</v>
      </c>
    </row>
    <row r="25" spans="1:5" x14ac:dyDescent="0.25">
      <c r="A25" s="2" t="s">
        <v>32</v>
      </c>
      <c r="B25" s="5">
        <v>1576.4</v>
      </c>
      <c r="C25" s="10">
        <v>40987</v>
      </c>
      <c r="D25" s="10">
        <v>43447</v>
      </c>
      <c r="E25" s="24"/>
    </row>
    <row r="26" spans="1:5" x14ac:dyDescent="0.25">
      <c r="A26" s="1" t="s">
        <v>11</v>
      </c>
      <c r="B26" s="5">
        <v>1191.4000000000001</v>
      </c>
      <c r="C26" s="10">
        <v>30977</v>
      </c>
      <c r="D26" s="10">
        <v>32836</v>
      </c>
      <c r="E26" s="24"/>
    </row>
    <row r="27" spans="1:5" x14ac:dyDescent="0.25">
      <c r="A27" s="1" t="s">
        <v>180</v>
      </c>
      <c r="B27" s="3">
        <v>14.34</v>
      </c>
      <c r="C27" s="10">
        <v>26099</v>
      </c>
      <c r="D27" s="10">
        <v>27665</v>
      </c>
      <c r="E27" s="3">
        <f>+B27+0.5</f>
        <v>14.84</v>
      </c>
    </row>
    <row r="28" spans="1:5" x14ac:dyDescent="0.25">
      <c r="A28" s="1" t="s">
        <v>181</v>
      </c>
      <c r="B28" s="3">
        <v>15.67</v>
      </c>
      <c r="C28" s="10">
        <v>28520</v>
      </c>
      <c r="D28" s="10">
        <v>30232</v>
      </c>
      <c r="E28" s="3">
        <f>+B28+0.5</f>
        <v>16.170000000000002</v>
      </c>
    </row>
    <row r="29" spans="1:5" x14ac:dyDescent="0.25">
      <c r="A29" s="1" t="s">
        <v>34</v>
      </c>
      <c r="B29" s="3">
        <v>9.19</v>
      </c>
      <c r="C29" s="3"/>
      <c r="D29" s="10"/>
      <c r="E29" s="24"/>
    </row>
    <row r="30" spans="1:5" x14ac:dyDescent="0.25">
      <c r="A30" s="1" t="s">
        <v>35</v>
      </c>
      <c r="B30" s="4" t="s">
        <v>42</v>
      </c>
      <c r="C30" s="11"/>
      <c r="D30" s="10"/>
      <c r="E30" s="24"/>
    </row>
    <row r="31" spans="1:5" x14ac:dyDescent="0.25">
      <c r="A31" s="1" t="s">
        <v>37</v>
      </c>
      <c r="B31" s="4" t="s">
        <v>38</v>
      </c>
      <c r="C31" s="11"/>
      <c r="D31" s="10"/>
      <c r="E31" s="24"/>
    </row>
    <row r="32" spans="1:5" x14ac:dyDescent="0.25">
      <c r="A32" s="1" t="s">
        <v>39</v>
      </c>
      <c r="B32" s="4" t="s">
        <v>40</v>
      </c>
      <c r="C32" s="11"/>
      <c r="D32" s="10"/>
      <c r="E32" s="24"/>
    </row>
    <row r="33" spans="1:9" x14ac:dyDescent="0.25">
      <c r="A33" s="1" t="s">
        <v>41</v>
      </c>
      <c r="B33" s="4" t="s">
        <v>42</v>
      </c>
      <c r="C33" s="11"/>
      <c r="D33" s="10"/>
      <c r="E33" s="24"/>
    </row>
    <row r="34" spans="1:9" x14ac:dyDescent="0.25">
      <c r="A34" s="1" t="s">
        <v>43</v>
      </c>
      <c r="B34" s="4" t="s">
        <v>44</v>
      </c>
      <c r="C34" s="11"/>
      <c r="D34" s="10"/>
      <c r="E34" s="24"/>
    </row>
    <row r="35" spans="1:9" x14ac:dyDescent="0.25">
      <c r="A35" s="1" t="s">
        <v>45</v>
      </c>
      <c r="B35" s="4" t="s">
        <v>46</v>
      </c>
      <c r="C35" s="11"/>
      <c r="D35" s="10"/>
      <c r="E35" s="24"/>
    </row>
    <row r="36" spans="1:9" x14ac:dyDescent="0.25">
      <c r="A36" s="1" t="s">
        <v>47</v>
      </c>
      <c r="B36" s="4" t="s">
        <v>15</v>
      </c>
      <c r="C36" s="11"/>
      <c r="D36" s="10"/>
      <c r="E36" s="24"/>
    </row>
    <row r="37" spans="1:9" x14ac:dyDescent="0.25">
      <c r="A37" s="1" t="s">
        <v>48</v>
      </c>
      <c r="B37" s="4" t="s">
        <v>49</v>
      </c>
      <c r="C37" s="11"/>
      <c r="D37" s="10"/>
      <c r="E37" s="24"/>
    </row>
    <row r="38" spans="1:9" x14ac:dyDescent="0.25">
      <c r="A38" s="1" t="s">
        <v>50</v>
      </c>
      <c r="B38" s="4" t="s">
        <v>51</v>
      </c>
      <c r="C38" s="11"/>
      <c r="D38" s="10"/>
      <c r="E38" s="24"/>
    </row>
    <row r="39" spans="1:9" x14ac:dyDescent="0.25">
      <c r="A39" s="2" t="s">
        <v>182</v>
      </c>
      <c r="B39" s="5">
        <v>699.15</v>
      </c>
      <c r="C39" s="10">
        <v>18178</v>
      </c>
      <c r="D39" s="10">
        <v>19269</v>
      </c>
      <c r="E39" s="24"/>
    </row>
    <row r="40" spans="1:9" x14ac:dyDescent="0.25">
      <c r="A40" s="1" t="s">
        <v>53</v>
      </c>
      <c r="B40" s="3">
        <v>15.08</v>
      </c>
      <c r="C40" s="10">
        <v>27446</v>
      </c>
      <c r="D40" s="10">
        <v>29073</v>
      </c>
      <c r="E40" s="3">
        <f>+B40+0.5</f>
        <v>15.58</v>
      </c>
    </row>
    <row r="41" spans="1:9" x14ac:dyDescent="0.25">
      <c r="A41" s="1" t="s">
        <v>54</v>
      </c>
      <c r="B41" s="3">
        <v>14.34</v>
      </c>
      <c r="C41" s="10">
        <v>26099</v>
      </c>
      <c r="D41" s="10">
        <v>27665</v>
      </c>
      <c r="E41" s="3">
        <f>+B41+0.5</f>
        <v>14.84</v>
      </c>
    </row>
    <row r="42" spans="1:9" x14ac:dyDescent="0.25">
      <c r="A42" s="31" t="s">
        <v>55</v>
      </c>
      <c r="B42" s="36">
        <v>1003.8</v>
      </c>
      <c r="C42" s="37">
        <v>26099</v>
      </c>
      <c r="D42" s="37">
        <v>27665</v>
      </c>
      <c r="F42" s="28"/>
      <c r="I42" s="27" t="s">
        <v>183</v>
      </c>
    </row>
    <row r="43" spans="1:9" x14ac:dyDescent="0.25">
      <c r="A43" s="2" t="s">
        <v>184</v>
      </c>
      <c r="B43" s="5">
        <v>1697.6</v>
      </c>
      <c r="C43" s="10">
        <v>44138</v>
      </c>
      <c r="D43" s="10">
        <v>46787</v>
      </c>
      <c r="E43" s="21"/>
    </row>
    <row r="44" spans="1:9" x14ac:dyDescent="0.25">
      <c r="A44" s="1" t="s">
        <v>185</v>
      </c>
      <c r="B44" s="5">
        <v>15.8</v>
      </c>
      <c r="C44" s="10">
        <v>32864</v>
      </c>
      <c r="D44" s="10">
        <v>34836</v>
      </c>
      <c r="E44" s="3">
        <f>+B44+0.5</f>
        <v>16.3</v>
      </c>
    </row>
    <row r="45" spans="1:9" x14ac:dyDescent="0.25">
      <c r="A45" s="1" t="s">
        <v>186</v>
      </c>
      <c r="B45" s="3">
        <v>14.34</v>
      </c>
      <c r="C45" s="10">
        <v>26099</v>
      </c>
      <c r="D45" s="10">
        <v>27665</v>
      </c>
      <c r="E45" s="3">
        <f>+B45+0.5</f>
        <v>14.84</v>
      </c>
    </row>
    <row r="46" spans="1:9" x14ac:dyDescent="0.25">
      <c r="A46" s="1" t="s">
        <v>187</v>
      </c>
      <c r="B46" s="3">
        <v>14.34</v>
      </c>
      <c r="C46" s="10">
        <v>26099</v>
      </c>
      <c r="D46" s="10">
        <v>27665</v>
      </c>
      <c r="E46" s="3">
        <f>+B46+0.5</f>
        <v>14.84</v>
      </c>
    </row>
    <row r="47" spans="1:9" x14ac:dyDescent="0.25">
      <c r="A47" s="1" t="s">
        <v>188</v>
      </c>
      <c r="B47" s="3">
        <v>14.8</v>
      </c>
      <c r="C47" s="10">
        <v>30784</v>
      </c>
      <c r="D47" s="10">
        <v>32631</v>
      </c>
      <c r="E47" s="3">
        <f>+B47+0.5</f>
        <v>15.3</v>
      </c>
    </row>
    <row r="48" spans="1:9" x14ac:dyDescent="0.25">
      <c r="A48" s="1" t="s">
        <v>60</v>
      </c>
      <c r="B48" s="3">
        <v>12.42</v>
      </c>
      <c r="C48" s="10"/>
      <c r="D48" s="10"/>
      <c r="E48" s="21"/>
    </row>
    <row r="49" spans="1:8" x14ac:dyDescent="0.25">
      <c r="A49" s="1" t="s">
        <v>189</v>
      </c>
      <c r="B49" s="3">
        <v>10.36</v>
      </c>
      <c r="C49" s="10"/>
      <c r="D49" s="10"/>
      <c r="E49" s="21"/>
    </row>
    <row r="50" spans="1:8" x14ac:dyDescent="0.25">
      <c r="A50" s="1" t="s">
        <v>190</v>
      </c>
      <c r="B50" s="3">
        <v>12.4</v>
      </c>
      <c r="C50" s="10"/>
      <c r="D50" s="10"/>
      <c r="E50" s="21"/>
    </row>
    <row r="51" spans="1:8" x14ac:dyDescent="0.25">
      <c r="A51" s="29" t="s">
        <v>63</v>
      </c>
      <c r="B51" s="36">
        <v>1442.3</v>
      </c>
      <c r="C51" s="37">
        <v>37500</v>
      </c>
      <c r="D51" s="37">
        <v>39750</v>
      </c>
      <c r="E51" s="30" t="s">
        <v>191</v>
      </c>
    </row>
    <row r="52" spans="1:8" x14ac:dyDescent="0.25">
      <c r="A52" s="2" t="s">
        <v>64</v>
      </c>
      <c r="B52" s="3">
        <v>325.19</v>
      </c>
      <c r="C52" s="10">
        <v>8455</v>
      </c>
      <c r="D52" s="10"/>
      <c r="E52" s="21"/>
    </row>
    <row r="53" spans="1:8" x14ac:dyDescent="0.25">
      <c r="A53" s="1" t="s">
        <v>65</v>
      </c>
      <c r="B53" s="4" t="s">
        <v>192</v>
      </c>
      <c r="C53" s="11"/>
      <c r="D53" s="10"/>
    </row>
    <row r="54" spans="1:8" x14ac:dyDescent="0.25">
      <c r="A54" s="1" t="s">
        <v>67</v>
      </c>
      <c r="B54" s="4" t="s">
        <v>51</v>
      </c>
      <c r="C54" s="3"/>
      <c r="D54" s="10"/>
    </row>
    <row r="55" spans="1:8" x14ac:dyDescent="0.25">
      <c r="A55" s="2" t="s">
        <v>193</v>
      </c>
      <c r="B55" s="5">
        <v>293.77</v>
      </c>
      <c r="C55" s="10">
        <v>7638</v>
      </c>
      <c r="D55" s="10">
        <v>8097</v>
      </c>
      <c r="E55" s="21"/>
    </row>
    <row r="56" spans="1:8" x14ac:dyDescent="0.25">
      <c r="A56" s="2" t="s">
        <v>69</v>
      </c>
      <c r="B56" s="5">
        <v>1870.1</v>
      </c>
      <c r="C56" s="10">
        <v>48623</v>
      </c>
      <c r="D56" s="10">
        <v>51541</v>
      </c>
      <c r="E56" s="21"/>
    </row>
    <row r="57" spans="1:8" x14ac:dyDescent="0.25">
      <c r="A57" s="1" t="s">
        <v>70</v>
      </c>
      <c r="B57" s="3">
        <v>9.44</v>
      </c>
      <c r="C57" s="10">
        <v>19636</v>
      </c>
      <c r="D57" s="10">
        <v>20814</v>
      </c>
      <c r="E57" s="3">
        <f>+B57+0.5</f>
        <v>9.94</v>
      </c>
    </row>
    <row r="58" spans="1:8" x14ac:dyDescent="0.25">
      <c r="A58" s="1" t="s">
        <v>71</v>
      </c>
      <c r="B58" s="3">
        <v>10.26</v>
      </c>
      <c r="C58" s="10">
        <v>21341</v>
      </c>
      <c r="D58" s="10">
        <v>22622</v>
      </c>
      <c r="E58" s="3">
        <f>+B58+0.5</f>
        <v>10.76</v>
      </c>
    </row>
    <row r="59" spans="1:8" x14ac:dyDescent="0.25">
      <c r="A59" s="1" t="s">
        <v>72</v>
      </c>
      <c r="B59" s="3">
        <v>9.19</v>
      </c>
      <c r="C59" s="10"/>
      <c r="D59" s="10"/>
      <c r="E59" s="21"/>
    </row>
    <row r="60" spans="1:8" x14ac:dyDescent="0.25">
      <c r="A60" s="1" t="s">
        <v>73</v>
      </c>
      <c r="B60" s="3">
        <v>10.01</v>
      </c>
      <c r="C60" s="10"/>
      <c r="D60" s="10"/>
      <c r="E60" s="21"/>
    </row>
    <row r="61" spans="1:8" x14ac:dyDescent="0.25">
      <c r="A61" s="31" t="s">
        <v>194</v>
      </c>
      <c r="B61" s="36">
        <v>11.2</v>
      </c>
      <c r="C61" s="37">
        <v>23296</v>
      </c>
      <c r="D61" s="37">
        <v>24694</v>
      </c>
      <c r="E61" s="3">
        <f>+B61+0.5</f>
        <v>11.7</v>
      </c>
      <c r="H61" s="30" t="s">
        <v>195</v>
      </c>
    </row>
    <row r="62" spans="1:8" x14ac:dyDescent="0.25">
      <c r="A62" s="1" t="s">
        <v>74</v>
      </c>
      <c r="B62" s="3">
        <v>12.01</v>
      </c>
      <c r="C62" s="10">
        <v>24981</v>
      </c>
      <c r="D62" s="10">
        <v>26480</v>
      </c>
      <c r="E62" s="3">
        <f>+B62+0.5</f>
        <v>12.51</v>
      </c>
    </row>
    <row r="63" spans="1:8" x14ac:dyDescent="0.25">
      <c r="A63" s="1" t="s">
        <v>75</v>
      </c>
      <c r="B63" s="3">
        <v>11.76</v>
      </c>
      <c r="C63" s="10"/>
      <c r="D63" s="10"/>
      <c r="E63" s="21"/>
    </row>
    <row r="64" spans="1:8" x14ac:dyDescent="0.25">
      <c r="A64" s="1" t="s">
        <v>76</v>
      </c>
      <c r="B64" s="3">
        <v>0.5</v>
      </c>
      <c r="C64" s="10"/>
      <c r="D64" s="10"/>
      <c r="E64" s="21"/>
    </row>
    <row r="65" spans="1:5" x14ac:dyDescent="0.25">
      <c r="A65" s="1" t="s">
        <v>77</v>
      </c>
      <c r="B65" s="3">
        <v>0.5</v>
      </c>
      <c r="C65" s="10">
        <v>1040</v>
      </c>
      <c r="D65" s="10"/>
      <c r="E65" s="21"/>
    </row>
    <row r="66" spans="1:5" x14ac:dyDescent="0.25">
      <c r="A66" s="1" t="s">
        <v>78</v>
      </c>
      <c r="B66" s="3">
        <v>8.3000000000000007</v>
      </c>
      <c r="C66" s="10"/>
      <c r="D66" s="10"/>
      <c r="E66" s="21"/>
    </row>
    <row r="67" spans="1:5" x14ac:dyDescent="0.25">
      <c r="A67" s="1" t="s">
        <v>79</v>
      </c>
      <c r="B67" s="3">
        <v>14.34</v>
      </c>
      <c r="C67" s="10">
        <v>29827</v>
      </c>
      <c r="D67" s="10">
        <v>31617</v>
      </c>
      <c r="E67" s="3">
        <f>+B67+0.5</f>
        <v>14.84</v>
      </c>
    </row>
    <row r="68" spans="1:5" x14ac:dyDescent="0.25">
      <c r="A68" s="1" t="s">
        <v>80</v>
      </c>
      <c r="B68" s="3">
        <v>13.01</v>
      </c>
      <c r="C68" s="10">
        <v>27061</v>
      </c>
      <c r="D68" s="10">
        <v>28685</v>
      </c>
      <c r="E68" s="3">
        <f>+B68+0.5</f>
        <v>13.51</v>
      </c>
    </row>
    <row r="69" spans="1:5" x14ac:dyDescent="0.25">
      <c r="A69" s="1" t="s">
        <v>81</v>
      </c>
      <c r="B69" s="3">
        <v>2.5</v>
      </c>
      <c r="C69" s="10"/>
      <c r="D69" s="10"/>
      <c r="E69" s="21"/>
    </row>
    <row r="70" spans="1:5" x14ac:dyDescent="0.25">
      <c r="A70" s="2" t="s">
        <v>82</v>
      </c>
      <c r="B70" s="3"/>
      <c r="C70" s="10">
        <v>19994</v>
      </c>
      <c r="D70" s="10">
        <v>21194</v>
      </c>
      <c r="E70" s="21"/>
    </row>
    <row r="71" spans="1:5" x14ac:dyDescent="0.25">
      <c r="A71" s="1" t="s">
        <v>83</v>
      </c>
      <c r="B71" s="3"/>
      <c r="C71" s="10">
        <v>19994</v>
      </c>
      <c r="D71" s="10">
        <v>21194</v>
      </c>
      <c r="E71" s="21"/>
    </row>
    <row r="72" spans="1:5" x14ac:dyDescent="0.25">
      <c r="A72" s="1" t="s">
        <v>84</v>
      </c>
      <c r="B72" s="3">
        <v>14.34</v>
      </c>
      <c r="C72" s="10">
        <v>26099</v>
      </c>
      <c r="D72" s="10">
        <v>27665</v>
      </c>
      <c r="E72" s="3">
        <f>+B72+0.5</f>
        <v>14.84</v>
      </c>
    </row>
    <row r="73" spans="1:5" x14ac:dyDescent="0.25">
      <c r="A73" s="1" t="s">
        <v>85</v>
      </c>
      <c r="B73" s="3">
        <v>9.19</v>
      </c>
      <c r="C73" s="10">
        <v>14815</v>
      </c>
      <c r="D73" s="10"/>
      <c r="E73" s="21"/>
    </row>
    <row r="74" spans="1:5" x14ac:dyDescent="0.25">
      <c r="A74" s="1" t="s">
        <v>86</v>
      </c>
      <c r="B74" s="3">
        <v>9.19</v>
      </c>
      <c r="C74" s="10">
        <v>10737</v>
      </c>
      <c r="D74" s="10"/>
      <c r="E74" s="21"/>
    </row>
    <row r="75" spans="1:5" x14ac:dyDescent="0.25">
      <c r="A75" s="2" t="s">
        <v>87</v>
      </c>
      <c r="B75" s="3" t="s">
        <v>196</v>
      </c>
      <c r="C75" s="10"/>
      <c r="D75" s="10"/>
    </row>
    <row r="76" spans="1:5" x14ac:dyDescent="0.25">
      <c r="A76" s="1" t="s">
        <v>89</v>
      </c>
      <c r="B76" s="5">
        <v>460.46</v>
      </c>
      <c r="C76" s="10">
        <v>11972</v>
      </c>
      <c r="D76" s="10"/>
      <c r="E76" s="21"/>
    </row>
    <row r="77" spans="1:5" x14ac:dyDescent="0.25">
      <c r="A77" s="1" t="s">
        <v>84</v>
      </c>
      <c r="B77" s="3">
        <v>15.67</v>
      </c>
      <c r="C77" s="10">
        <v>28520</v>
      </c>
      <c r="D77" s="10">
        <v>30231</v>
      </c>
      <c r="E77" s="3">
        <f>+B77+0.5</f>
        <v>16.170000000000002</v>
      </c>
    </row>
    <row r="78" spans="1:5" x14ac:dyDescent="0.25">
      <c r="A78" s="1" t="s">
        <v>90</v>
      </c>
      <c r="B78" s="3">
        <v>15.17</v>
      </c>
      <c r="C78" s="10">
        <v>3944</v>
      </c>
      <c r="D78" s="10"/>
      <c r="E78" s="3">
        <f>+B78+0.5</f>
        <v>15.67</v>
      </c>
    </row>
    <row r="79" spans="1:5" x14ac:dyDescent="0.25">
      <c r="A79" s="1" t="s">
        <v>91</v>
      </c>
      <c r="B79" s="3">
        <v>14.34</v>
      </c>
      <c r="C79" s="10">
        <v>26099</v>
      </c>
      <c r="D79" s="10">
        <v>27665</v>
      </c>
      <c r="E79" s="3">
        <f>+B79+0.5</f>
        <v>14.84</v>
      </c>
    </row>
    <row r="80" spans="1:5" x14ac:dyDescent="0.25">
      <c r="A80" s="1" t="s">
        <v>92</v>
      </c>
      <c r="B80" s="5">
        <v>1488.2</v>
      </c>
      <c r="C80" s="10">
        <v>38694</v>
      </c>
      <c r="D80" s="10">
        <v>41016</v>
      </c>
      <c r="E80" s="21"/>
    </row>
    <row r="81" spans="1:6" x14ac:dyDescent="0.25">
      <c r="A81" s="1" t="s">
        <v>93</v>
      </c>
      <c r="B81" s="5">
        <v>1336.3</v>
      </c>
      <c r="C81" s="10">
        <v>34744</v>
      </c>
      <c r="D81" s="10">
        <v>36829</v>
      </c>
      <c r="E81" s="21"/>
    </row>
    <row r="82" spans="1:6" x14ac:dyDescent="0.25">
      <c r="A82" s="1" t="s">
        <v>197</v>
      </c>
      <c r="B82" s="3">
        <v>9.19</v>
      </c>
      <c r="C82" s="10">
        <v>4779</v>
      </c>
      <c r="D82" s="10"/>
      <c r="E82" s="21"/>
    </row>
    <row r="83" spans="1:6" x14ac:dyDescent="0.25">
      <c r="A83" s="1" t="s">
        <v>95</v>
      </c>
      <c r="B83" s="3">
        <v>13.59</v>
      </c>
      <c r="C83" s="10">
        <v>24734</v>
      </c>
      <c r="D83" s="10">
        <v>26218</v>
      </c>
      <c r="E83" s="21"/>
    </row>
    <row r="84" spans="1:6" x14ac:dyDescent="0.25">
      <c r="A84" s="1" t="s">
        <v>96</v>
      </c>
      <c r="B84" s="4" t="s">
        <v>97</v>
      </c>
      <c r="C84" s="10"/>
      <c r="D84" s="1"/>
    </row>
    <row r="85" spans="1:6" x14ac:dyDescent="0.25">
      <c r="A85" s="29" t="s">
        <v>98</v>
      </c>
      <c r="B85" s="32">
        <v>1730.77</v>
      </c>
      <c r="C85" s="37">
        <v>45000</v>
      </c>
      <c r="D85" s="37">
        <v>47700</v>
      </c>
      <c r="E85" s="30" t="s">
        <v>191</v>
      </c>
      <c r="F85" s="21"/>
    </row>
    <row r="86" spans="1:6" x14ac:dyDescent="0.25">
      <c r="A86" s="1" t="s">
        <v>84</v>
      </c>
      <c r="B86" s="3">
        <v>17.36</v>
      </c>
      <c r="C86" s="10">
        <v>36109</v>
      </c>
      <c r="D86" s="10">
        <v>38276</v>
      </c>
      <c r="E86" s="3">
        <f t="shared" ref="E86:E92" si="1">+B86+0.5</f>
        <v>17.86</v>
      </c>
      <c r="F86" s="21"/>
    </row>
    <row r="87" spans="1:6" x14ac:dyDescent="0.25">
      <c r="A87" s="1" t="s">
        <v>99</v>
      </c>
      <c r="B87" s="3">
        <v>17.309999999999999</v>
      </c>
      <c r="C87" s="10">
        <v>36005</v>
      </c>
      <c r="D87" s="10">
        <v>38165</v>
      </c>
      <c r="E87" s="3">
        <f t="shared" si="1"/>
        <v>17.809999999999999</v>
      </c>
      <c r="F87" s="21"/>
    </row>
    <row r="88" spans="1:6" x14ac:dyDescent="0.25">
      <c r="A88" s="1" t="s">
        <v>100</v>
      </c>
      <c r="B88" s="3">
        <v>15.83</v>
      </c>
      <c r="C88" s="10">
        <v>32927</v>
      </c>
      <c r="D88" s="10">
        <v>34903</v>
      </c>
      <c r="E88" s="3">
        <f t="shared" si="1"/>
        <v>16.329999999999998</v>
      </c>
      <c r="F88" s="21"/>
    </row>
    <row r="89" spans="1:6" x14ac:dyDescent="0.25">
      <c r="A89" s="1" t="s">
        <v>101</v>
      </c>
      <c r="B89" s="3">
        <v>17.309999999999999</v>
      </c>
      <c r="C89" s="10">
        <v>36005</v>
      </c>
      <c r="D89" s="10">
        <v>38165</v>
      </c>
      <c r="E89" s="3">
        <f t="shared" si="1"/>
        <v>17.809999999999999</v>
      </c>
      <c r="F89" s="21"/>
    </row>
    <row r="90" spans="1:6" x14ac:dyDescent="0.25">
      <c r="A90" s="1" t="s">
        <v>102</v>
      </c>
      <c r="B90" s="3">
        <v>15.83</v>
      </c>
      <c r="C90" s="10">
        <v>32927</v>
      </c>
      <c r="D90" s="10">
        <v>34903</v>
      </c>
      <c r="E90" s="3">
        <f t="shared" si="1"/>
        <v>16.329999999999998</v>
      </c>
      <c r="F90" s="21"/>
    </row>
    <row r="91" spans="1:6" x14ac:dyDescent="0.25">
      <c r="A91" s="1" t="s">
        <v>103</v>
      </c>
      <c r="B91" s="3">
        <v>17.54</v>
      </c>
      <c r="C91" s="10">
        <v>36484</v>
      </c>
      <c r="D91" s="10">
        <v>38673</v>
      </c>
      <c r="E91" s="3">
        <f t="shared" si="1"/>
        <v>18.04</v>
      </c>
      <c r="F91" s="21"/>
    </row>
    <row r="92" spans="1:6" x14ac:dyDescent="0.25">
      <c r="A92" s="1" t="s">
        <v>104</v>
      </c>
      <c r="B92" s="3">
        <v>15.83</v>
      </c>
      <c r="C92" s="10">
        <v>32927</v>
      </c>
      <c r="D92" s="10">
        <v>34903</v>
      </c>
      <c r="E92" s="3">
        <f t="shared" si="1"/>
        <v>16.329999999999998</v>
      </c>
      <c r="F92" s="21"/>
    </row>
    <row r="93" spans="1:6" x14ac:dyDescent="0.25">
      <c r="A93" s="1" t="s">
        <v>105</v>
      </c>
      <c r="B93" s="3">
        <v>9.19</v>
      </c>
      <c r="C93" s="11" t="s">
        <v>106</v>
      </c>
      <c r="D93" s="1"/>
    </row>
    <row r="94" spans="1:6" x14ac:dyDescent="0.25">
      <c r="A94" s="2" t="s">
        <v>107</v>
      </c>
      <c r="B94" s="5">
        <v>1538.4</v>
      </c>
      <c r="C94" s="10">
        <v>39999</v>
      </c>
      <c r="D94" s="10">
        <v>42399</v>
      </c>
      <c r="E94" s="21"/>
      <c r="F94" s="21"/>
    </row>
    <row r="95" spans="1:6" x14ac:dyDescent="0.25">
      <c r="A95" s="1" t="s">
        <v>108</v>
      </c>
      <c r="B95" s="3">
        <v>16.489999999999998</v>
      </c>
      <c r="C95" s="10">
        <v>34300</v>
      </c>
      <c r="D95" s="10">
        <v>36358</v>
      </c>
      <c r="E95" s="3">
        <f>+B95+0.5</f>
        <v>16.989999999999998</v>
      </c>
      <c r="F95" s="21"/>
    </row>
    <row r="96" spans="1:6" x14ac:dyDescent="0.25">
      <c r="A96" s="1" t="s">
        <v>109</v>
      </c>
      <c r="B96" s="3">
        <v>14.3</v>
      </c>
      <c r="C96" s="10"/>
      <c r="D96" s="10"/>
      <c r="E96" s="21"/>
      <c r="F96" s="21"/>
    </row>
    <row r="97" spans="1:6" x14ac:dyDescent="0.25">
      <c r="A97" s="1" t="s">
        <v>110</v>
      </c>
      <c r="B97" s="3">
        <v>14.3</v>
      </c>
      <c r="C97" s="10"/>
      <c r="D97" s="10"/>
      <c r="E97" s="21"/>
      <c r="F97" s="21"/>
    </row>
    <row r="98" spans="1:6" x14ac:dyDescent="0.25">
      <c r="A98" s="1" t="s">
        <v>111</v>
      </c>
      <c r="B98" s="3">
        <v>14.3</v>
      </c>
      <c r="C98" s="10"/>
      <c r="D98" s="10"/>
      <c r="E98" s="21"/>
      <c r="F98" s="21"/>
    </row>
    <row r="99" spans="1:6" x14ac:dyDescent="0.25">
      <c r="A99" s="1" t="s">
        <v>112</v>
      </c>
      <c r="B99" s="3">
        <v>14.8</v>
      </c>
      <c r="C99" s="10">
        <v>30784</v>
      </c>
      <c r="D99" s="10">
        <v>32631</v>
      </c>
      <c r="E99" s="3">
        <f>+B99+0.5</f>
        <v>15.3</v>
      </c>
      <c r="F99" s="21"/>
    </row>
    <row r="100" spans="1:6" x14ac:dyDescent="0.25">
      <c r="A100" s="1" t="s">
        <v>113</v>
      </c>
      <c r="B100" s="3">
        <v>1.19</v>
      </c>
      <c r="C100" s="10"/>
      <c r="D100" s="10"/>
      <c r="E100" s="21"/>
      <c r="F100" s="21"/>
    </row>
    <row r="101" spans="1:6" x14ac:dyDescent="0.25">
      <c r="A101" s="1" t="s">
        <v>198</v>
      </c>
      <c r="B101" s="3">
        <v>14.8</v>
      </c>
      <c r="C101" s="10">
        <v>30784</v>
      </c>
      <c r="D101" s="10">
        <v>32631</v>
      </c>
      <c r="E101" s="3">
        <f>+B101+0.5</f>
        <v>15.3</v>
      </c>
      <c r="F101" s="21"/>
    </row>
    <row r="102" spans="1:6" x14ac:dyDescent="0.25">
      <c r="A102" s="1" t="s">
        <v>199</v>
      </c>
      <c r="B102" s="3">
        <v>0.5</v>
      </c>
      <c r="C102" s="10"/>
      <c r="D102" s="10"/>
      <c r="E102" s="21"/>
      <c r="F102" s="21"/>
    </row>
    <row r="103" spans="1:6" x14ac:dyDescent="0.25">
      <c r="A103" s="2" t="s">
        <v>200</v>
      </c>
      <c r="B103" s="3"/>
      <c r="C103" s="10"/>
      <c r="D103" s="10"/>
      <c r="E103" s="21"/>
      <c r="F103" s="21"/>
    </row>
    <row r="104" spans="1:6" x14ac:dyDescent="0.25">
      <c r="A104" s="2" t="s">
        <v>117</v>
      </c>
      <c r="B104" s="3"/>
      <c r="C104" s="10"/>
      <c r="D104" s="10"/>
      <c r="E104" s="21"/>
      <c r="F104" s="21"/>
    </row>
    <row r="105" spans="1:6" x14ac:dyDescent="0.25">
      <c r="A105" s="31" t="s">
        <v>118</v>
      </c>
      <c r="B105" s="32">
        <v>2404.5</v>
      </c>
      <c r="C105" s="38">
        <v>62517</v>
      </c>
      <c r="D105" s="37">
        <v>66268</v>
      </c>
      <c r="E105" s="30" t="s">
        <v>201</v>
      </c>
      <c r="F105" s="21"/>
    </row>
    <row r="106" spans="1:6" x14ac:dyDescent="0.25">
      <c r="A106" s="31" t="s">
        <v>119</v>
      </c>
      <c r="B106" s="32">
        <v>2085.27</v>
      </c>
      <c r="C106" s="38">
        <v>54217</v>
      </c>
      <c r="D106" s="37">
        <v>57470</v>
      </c>
      <c r="E106" s="30" t="s">
        <v>201</v>
      </c>
      <c r="F106" s="21"/>
    </row>
    <row r="107" spans="1:6" x14ac:dyDescent="0.25">
      <c r="A107" s="1" t="s">
        <v>120</v>
      </c>
      <c r="B107" s="5">
        <v>163.16</v>
      </c>
      <c r="C107" s="12">
        <v>4242</v>
      </c>
      <c r="D107" s="10">
        <v>4369</v>
      </c>
      <c r="E107" s="21"/>
      <c r="F107" s="21"/>
    </row>
    <row r="108" spans="1:6" x14ac:dyDescent="0.25">
      <c r="A108" s="31" t="s">
        <v>202</v>
      </c>
      <c r="B108" s="32">
        <v>1150.46</v>
      </c>
      <c r="C108" s="38">
        <v>29912</v>
      </c>
      <c r="D108" s="37">
        <v>31707</v>
      </c>
      <c r="E108" s="30" t="s">
        <v>203</v>
      </c>
      <c r="F108" s="30"/>
    </row>
    <row r="109" spans="1:6" x14ac:dyDescent="0.25">
      <c r="A109" s="31" t="s">
        <v>122</v>
      </c>
      <c r="B109" s="32">
        <v>1836.25</v>
      </c>
      <c r="C109" s="38">
        <v>47743</v>
      </c>
      <c r="D109" s="37">
        <v>50608</v>
      </c>
      <c r="E109" s="30" t="s">
        <v>201</v>
      </c>
      <c r="F109" s="21"/>
    </row>
    <row r="110" spans="1:6" x14ac:dyDescent="0.25">
      <c r="A110" s="1" t="s">
        <v>123</v>
      </c>
      <c r="B110" s="3">
        <v>14.34</v>
      </c>
      <c r="C110" s="10">
        <v>13050</v>
      </c>
      <c r="D110" s="10">
        <v>14391.52</v>
      </c>
      <c r="E110" s="3">
        <f>+B110+0.5</f>
        <v>14.84</v>
      </c>
      <c r="F110" s="21"/>
    </row>
    <row r="111" spans="1:6" x14ac:dyDescent="0.25">
      <c r="A111" s="1" t="s">
        <v>124</v>
      </c>
      <c r="B111" s="3">
        <v>14.34</v>
      </c>
      <c r="C111" s="10">
        <v>13050</v>
      </c>
      <c r="D111" s="10">
        <v>14391.52</v>
      </c>
      <c r="E111" s="3">
        <f>+B111+0.5</f>
        <v>14.84</v>
      </c>
      <c r="F111" s="21"/>
    </row>
    <row r="112" spans="1:6" x14ac:dyDescent="0.25">
      <c r="A112" s="1" t="s">
        <v>125</v>
      </c>
      <c r="B112" s="3">
        <v>9.19</v>
      </c>
      <c r="C112" s="12"/>
      <c r="D112" s="10"/>
      <c r="E112" s="21"/>
    </row>
    <row r="113" spans="1:6" x14ac:dyDescent="0.25">
      <c r="A113" s="2" t="s">
        <v>204</v>
      </c>
      <c r="B113" s="4">
        <v>192.31</v>
      </c>
      <c r="C113" s="12" t="s">
        <v>158</v>
      </c>
      <c r="D113" s="10"/>
    </row>
    <row r="114" spans="1:6" x14ac:dyDescent="0.25">
      <c r="A114" s="1" t="s">
        <v>127</v>
      </c>
      <c r="B114" s="4">
        <v>153.84</v>
      </c>
      <c r="C114" s="12" t="s">
        <v>46</v>
      </c>
      <c r="D114" s="10"/>
    </row>
    <row r="115" spans="1:6" x14ac:dyDescent="0.25">
      <c r="A115" s="1" t="s">
        <v>205</v>
      </c>
      <c r="B115" s="3">
        <v>2161.5</v>
      </c>
      <c r="C115" s="10">
        <v>56199</v>
      </c>
      <c r="D115" s="10">
        <v>59571</v>
      </c>
      <c r="E115" s="21"/>
      <c r="F115" s="21"/>
    </row>
    <row r="116" spans="1:6" x14ac:dyDescent="0.25">
      <c r="A116" s="1" t="s">
        <v>205</v>
      </c>
      <c r="B116" s="3">
        <v>1976.25</v>
      </c>
      <c r="C116" s="10">
        <v>51382.5</v>
      </c>
      <c r="D116" s="10">
        <v>54465</v>
      </c>
      <c r="E116" s="21"/>
      <c r="F116" s="21"/>
    </row>
    <row r="117" spans="1:6" x14ac:dyDescent="0.25">
      <c r="A117" s="1" t="s">
        <v>131</v>
      </c>
      <c r="B117" s="3">
        <v>18.61</v>
      </c>
      <c r="C117" s="10">
        <v>28548</v>
      </c>
      <c r="D117" s="10">
        <v>31571.14</v>
      </c>
      <c r="E117" s="3">
        <f t="shared" ref="E117:E123" si="2">+B117+0.5</f>
        <v>19.11</v>
      </c>
      <c r="F117" s="21"/>
    </row>
    <row r="118" spans="1:6" x14ac:dyDescent="0.25">
      <c r="A118" s="1" t="s">
        <v>132</v>
      </c>
      <c r="B118" s="3">
        <v>18.61</v>
      </c>
      <c r="C118" s="10">
        <v>10161</v>
      </c>
      <c r="D118" s="10">
        <v>11255.8</v>
      </c>
      <c r="E118" s="3">
        <f t="shared" si="2"/>
        <v>19.11</v>
      </c>
      <c r="F118" s="21"/>
    </row>
    <row r="119" spans="1:6" x14ac:dyDescent="0.25">
      <c r="A119" s="1" t="s">
        <v>133</v>
      </c>
      <c r="B119" s="3">
        <v>15.67</v>
      </c>
      <c r="C119" s="10">
        <v>14260</v>
      </c>
      <c r="D119" s="10">
        <v>15751.7</v>
      </c>
      <c r="E119" s="3">
        <f t="shared" si="2"/>
        <v>16.170000000000002</v>
      </c>
      <c r="F119" s="21"/>
    </row>
    <row r="120" spans="1:6" x14ac:dyDescent="0.25">
      <c r="A120" s="1" t="s">
        <v>134</v>
      </c>
      <c r="B120" s="3">
        <v>15.67</v>
      </c>
      <c r="C120" s="10">
        <v>14260</v>
      </c>
      <c r="D120" s="10">
        <v>15751.7</v>
      </c>
      <c r="E120" s="3">
        <f t="shared" si="2"/>
        <v>16.170000000000002</v>
      </c>
      <c r="F120" s="21"/>
    </row>
    <row r="121" spans="1:6" x14ac:dyDescent="0.25">
      <c r="A121" s="1" t="s">
        <v>135</v>
      </c>
      <c r="B121" s="3">
        <v>15.67</v>
      </c>
      <c r="C121" s="10">
        <v>28520</v>
      </c>
      <c r="D121" s="10">
        <v>31459.14</v>
      </c>
      <c r="E121" s="3">
        <f t="shared" si="2"/>
        <v>16.170000000000002</v>
      </c>
      <c r="F121" s="21"/>
    </row>
    <row r="122" spans="1:6" x14ac:dyDescent="0.25">
      <c r="A122" s="1" t="s">
        <v>136</v>
      </c>
      <c r="B122" s="3">
        <v>15.67</v>
      </c>
      <c r="C122" s="10">
        <v>28520</v>
      </c>
      <c r="D122" s="10">
        <v>31459.14</v>
      </c>
      <c r="E122" s="3">
        <f t="shared" si="2"/>
        <v>16.170000000000002</v>
      </c>
      <c r="F122" s="21"/>
    </row>
    <row r="123" spans="1:6" x14ac:dyDescent="0.25">
      <c r="A123" s="1" t="s">
        <v>206</v>
      </c>
      <c r="B123" s="3">
        <v>15.67</v>
      </c>
      <c r="C123" s="10">
        <v>28520</v>
      </c>
      <c r="D123" s="10">
        <v>31459.14</v>
      </c>
      <c r="E123" s="3">
        <f t="shared" si="2"/>
        <v>16.170000000000002</v>
      </c>
      <c r="F123" s="21"/>
    </row>
    <row r="124" spans="1:6" x14ac:dyDescent="0.25">
      <c r="A124" s="1" t="s">
        <v>138</v>
      </c>
      <c r="B124" s="5">
        <v>600</v>
      </c>
      <c r="C124" s="10">
        <v>15600</v>
      </c>
      <c r="D124" s="10"/>
      <c r="E124" s="21"/>
      <c r="F124" s="21"/>
    </row>
    <row r="125" spans="1:6" x14ac:dyDescent="0.25">
      <c r="A125" s="2" t="s">
        <v>140</v>
      </c>
      <c r="B125" s="5">
        <v>1535.1</v>
      </c>
      <c r="C125" s="10">
        <v>39913</v>
      </c>
      <c r="D125" s="10">
        <v>44220.78</v>
      </c>
      <c r="E125" s="21"/>
      <c r="F125" s="21"/>
    </row>
    <row r="126" spans="1:6" x14ac:dyDescent="0.25">
      <c r="A126" s="1" t="s">
        <v>11</v>
      </c>
      <c r="B126" s="5">
        <v>1160.5999999999999</v>
      </c>
      <c r="C126" s="10">
        <v>30176</v>
      </c>
      <c r="D126" s="10">
        <v>33315.56</v>
      </c>
      <c r="E126" s="21"/>
      <c r="F126" s="21"/>
    </row>
    <row r="127" spans="1:6" x14ac:dyDescent="0.25">
      <c r="A127" s="1" t="s">
        <v>141</v>
      </c>
      <c r="B127" s="3">
        <v>9.19</v>
      </c>
      <c r="C127" s="10"/>
      <c r="D127" s="10"/>
      <c r="E127" s="21"/>
      <c r="F127" s="21"/>
    </row>
    <row r="128" spans="1:6" x14ac:dyDescent="0.25">
      <c r="A128" s="2" t="s">
        <v>142</v>
      </c>
      <c r="B128" s="5">
        <v>3286.18</v>
      </c>
      <c r="C128" s="10">
        <v>85441</v>
      </c>
      <c r="D128" s="10">
        <v>95142.46</v>
      </c>
      <c r="E128" s="21"/>
      <c r="F128" s="21"/>
    </row>
    <row r="129" spans="1:6" x14ac:dyDescent="0.25">
      <c r="A129" s="1" t="s">
        <v>11</v>
      </c>
      <c r="B129" s="5">
        <v>1697.6</v>
      </c>
      <c r="C129" s="10">
        <v>44138</v>
      </c>
      <c r="D129" s="10">
        <v>48884.28</v>
      </c>
      <c r="E129" s="21"/>
      <c r="F129" s="21"/>
    </row>
    <row r="130" spans="1:6" x14ac:dyDescent="0.25">
      <c r="A130" s="1" t="s">
        <v>143</v>
      </c>
      <c r="B130" s="5">
        <v>1378.4</v>
      </c>
      <c r="C130" s="10">
        <v>35839</v>
      </c>
      <c r="D130" s="10">
        <v>39589.339999999997</v>
      </c>
      <c r="E130" s="21"/>
      <c r="F130" s="21"/>
    </row>
    <row r="131" spans="1:6" x14ac:dyDescent="0.25">
      <c r="A131" s="1" t="s">
        <v>207</v>
      </c>
      <c r="B131" s="3">
        <v>17.23</v>
      </c>
      <c r="C131" s="10">
        <v>35839</v>
      </c>
      <c r="D131" s="10">
        <v>39589.339999999997</v>
      </c>
      <c r="E131" s="21"/>
      <c r="F131" s="21"/>
    </row>
    <row r="132" spans="1:6" x14ac:dyDescent="0.25">
      <c r="A132" s="1" t="s">
        <v>145</v>
      </c>
      <c r="B132" s="3">
        <v>19.59</v>
      </c>
      <c r="C132" s="10">
        <v>40748</v>
      </c>
      <c r="D132" s="10">
        <v>45086.879999999997</v>
      </c>
      <c r="E132" s="21"/>
      <c r="F132" s="21"/>
    </row>
    <row r="133" spans="1:6" x14ac:dyDescent="0.25">
      <c r="A133" s="1" t="s">
        <v>147</v>
      </c>
      <c r="B133" s="3">
        <v>14.34</v>
      </c>
      <c r="C133" s="10">
        <v>29828</v>
      </c>
      <c r="D133" s="10">
        <v>32856.68</v>
      </c>
      <c r="E133" s="21"/>
      <c r="F133" s="21"/>
    </row>
    <row r="134" spans="1:6" x14ac:dyDescent="0.25">
      <c r="A134" s="2" t="s">
        <v>208</v>
      </c>
      <c r="B134" s="3">
        <v>14.8</v>
      </c>
      <c r="C134" s="10">
        <v>30784</v>
      </c>
      <c r="D134" s="10">
        <v>33927.040000000001</v>
      </c>
      <c r="E134" s="21"/>
      <c r="F134" s="21"/>
    </row>
    <row r="135" spans="1:6" x14ac:dyDescent="0.25">
      <c r="A135" s="1" t="s">
        <v>209</v>
      </c>
      <c r="B135" s="3">
        <v>1377.6</v>
      </c>
      <c r="C135" s="10">
        <v>35818</v>
      </c>
      <c r="D135" s="10">
        <v>39565.08</v>
      </c>
      <c r="E135" s="21"/>
      <c r="F135" s="21"/>
    </row>
    <row r="136" spans="1:6" x14ac:dyDescent="0.25">
      <c r="A136" s="1" t="s">
        <v>151</v>
      </c>
      <c r="B136" s="5"/>
      <c r="C136" s="10">
        <v>5050</v>
      </c>
      <c r="D136" s="10"/>
      <c r="E136" s="21"/>
      <c r="F136" s="21"/>
    </row>
    <row r="137" spans="1:6" x14ac:dyDescent="0.25">
      <c r="A137" s="1" t="s">
        <v>152</v>
      </c>
      <c r="B137" s="3">
        <v>14.3</v>
      </c>
      <c r="C137" s="12"/>
      <c r="D137" s="10"/>
      <c r="E137" s="21"/>
      <c r="F137" s="21"/>
    </row>
    <row r="138" spans="1:6" x14ac:dyDescent="0.25">
      <c r="A138" s="1" t="s">
        <v>154</v>
      </c>
      <c r="B138" s="3">
        <v>14.3</v>
      </c>
      <c r="C138" s="12"/>
      <c r="D138" s="10"/>
      <c r="E138" s="21"/>
      <c r="F138" s="21"/>
    </row>
    <row r="139" spans="1:6" x14ac:dyDescent="0.25">
      <c r="A139" s="1" t="s">
        <v>155</v>
      </c>
      <c r="B139" s="3">
        <v>12.19</v>
      </c>
      <c r="C139" s="10">
        <v>25356</v>
      </c>
      <c r="D139" s="10">
        <v>27848.36</v>
      </c>
      <c r="E139" s="21"/>
      <c r="F139" s="21"/>
    </row>
    <row r="140" spans="1:6" x14ac:dyDescent="0.25">
      <c r="A140" s="1" t="s">
        <v>210</v>
      </c>
      <c r="B140" s="3">
        <v>11.08</v>
      </c>
      <c r="C140" s="12">
        <v>9219</v>
      </c>
      <c r="D140" s="10"/>
      <c r="E140" s="21"/>
      <c r="F140" s="21"/>
    </row>
    <row r="141" spans="1:6" x14ac:dyDescent="0.25">
      <c r="A141" s="2" t="s">
        <v>157</v>
      </c>
      <c r="B141" s="4" t="s">
        <v>158</v>
      </c>
      <c r="C141" s="10"/>
      <c r="D141" s="10"/>
    </row>
    <row r="142" spans="1:6" x14ac:dyDescent="0.25">
      <c r="A142" s="1" t="s">
        <v>29</v>
      </c>
      <c r="B142" s="3">
        <v>17.36</v>
      </c>
      <c r="C142" s="10">
        <v>31596</v>
      </c>
      <c r="D142" s="10">
        <v>34905.760000000002</v>
      </c>
      <c r="E142" s="21"/>
      <c r="F142" s="21"/>
    </row>
    <row r="143" spans="1:6" x14ac:dyDescent="0.25">
      <c r="A143" s="1" t="s">
        <v>179</v>
      </c>
      <c r="B143" s="3">
        <v>15.67</v>
      </c>
      <c r="C143" s="10">
        <v>28520</v>
      </c>
      <c r="D143" s="10">
        <v>31459.14</v>
      </c>
      <c r="E143" s="21"/>
      <c r="F143" s="21"/>
    </row>
    <row r="144" spans="1:6" x14ac:dyDescent="0.25">
      <c r="A144" s="2" t="s">
        <v>159</v>
      </c>
      <c r="B144" s="5">
        <v>196.42</v>
      </c>
      <c r="C144" s="10">
        <v>5107</v>
      </c>
      <c r="D144" s="10"/>
      <c r="E144" s="21"/>
      <c r="F144" s="21"/>
    </row>
    <row r="145" spans="1:6" x14ac:dyDescent="0.25">
      <c r="A145" s="2" t="s">
        <v>211</v>
      </c>
      <c r="B145" s="5">
        <v>17.57</v>
      </c>
      <c r="C145" s="10">
        <v>36546</v>
      </c>
      <c r="D145" s="10">
        <v>38739</v>
      </c>
      <c r="E145" s="21"/>
      <c r="F145" s="21"/>
    </row>
    <row r="146" spans="1:6" x14ac:dyDescent="0.25">
      <c r="A146" s="2" t="s">
        <v>160</v>
      </c>
      <c r="B146" s="5">
        <v>1562.4</v>
      </c>
      <c r="C146" s="10">
        <v>40623</v>
      </c>
      <c r="D146" s="10">
        <v>45016.38</v>
      </c>
      <c r="E146" s="21"/>
      <c r="F146" s="21"/>
    </row>
    <row r="147" spans="1:6" x14ac:dyDescent="0.25">
      <c r="A147" s="1" t="s">
        <v>11</v>
      </c>
      <c r="B147" s="5">
        <v>1180.2</v>
      </c>
      <c r="C147" s="10">
        <v>30686</v>
      </c>
      <c r="D147" s="10">
        <v>33886.160000000003</v>
      </c>
      <c r="E147" s="21"/>
      <c r="F147" s="21"/>
    </row>
    <row r="148" spans="1:6" x14ac:dyDescent="0.25">
      <c r="A148" s="1" t="s">
        <v>161</v>
      </c>
      <c r="B148" s="3">
        <v>14.34</v>
      </c>
      <c r="C148" s="10">
        <v>26099</v>
      </c>
      <c r="D148" s="10">
        <v>28748.94</v>
      </c>
      <c r="E148" s="21"/>
      <c r="F148" s="21"/>
    </row>
    <row r="149" spans="1:6" x14ac:dyDescent="0.25">
      <c r="A149" s="1" t="s">
        <v>86</v>
      </c>
      <c r="B149" s="3">
        <v>9.19</v>
      </c>
      <c r="C149" s="10"/>
      <c r="D149" s="10"/>
      <c r="E149" s="21"/>
      <c r="F149" s="21"/>
    </row>
    <row r="150" spans="1:6" x14ac:dyDescent="0.25">
      <c r="A150" s="2" t="s">
        <v>212</v>
      </c>
      <c r="B150" s="3">
        <v>19.059999999999999</v>
      </c>
      <c r="C150" s="10">
        <v>20814</v>
      </c>
      <c r="D150" s="10"/>
      <c r="E150" s="21"/>
      <c r="F150" s="21"/>
    </row>
    <row r="151" spans="1:6" x14ac:dyDescent="0.25">
      <c r="A151" s="2"/>
      <c r="B151" s="20"/>
      <c r="C151" s="39"/>
      <c r="D151" s="20"/>
      <c r="E151" s="21"/>
      <c r="F151" s="21"/>
    </row>
    <row r="152" spans="1:6" x14ac:dyDescent="0.25">
      <c r="A152" s="2"/>
      <c r="B152" s="2"/>
      <c r="C152" s="2"/>
      <c r="D15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AR954"/>
  <sheetViews>
    <sheetView tabSelected="1" zoomScale="80" zoomScaleNormal="80" workbookViewId="0">
      <pane ySplit="5" topLeftCell="A54" activePane="bottomLeft" state="frozen"/>
      <selection pane="bottomLeft" activeCell="K14" sqref="K14"/>
    </sheetView>
  </sheetViews>
  <sheetFormatPr defaultRowHeight="18.75" x14ac:dyDescent="0.3"/>
  <cols>
    <col min="1" max="1" width="73.85546875" customWidth="1"/>
    <col min="2" max="2" width="22.5703125" hidden="1" customWidth="1"/>
    <col min="3" max="3" width="14.85546875" style="22" customWidth="1"/>
    <col min="4" max="4" width="26.5703125" style="22" customWidth="1"/>
    <col min="5" max="5" width="21.7109375" style="43" customWidth="1"/>
    <col min="6" max="6" width="23.5703125" style="45" customWidth="1"/>
    <col min="7" max="7" width="17.85546875" style="136" hidden="1" customWidth="1"/>
    <col min="8" max="8" width="0.28515625" customWidth="1"/>
    <col min="9" max="9" width="18.5703125" style="128" hidden="1" customWidth="1"/>
    <col min="10" max="10" width="15.42578125" style="115" bestFit="1" customWidth="1"/>
    <col min="11" max="11" width="24.42578125" style="114" bestFit="1" customWidth="1"/>
  </cols>
  <sheetData>
    <row r="1" spans="1:44" s="47" customFormat="1" ht="31.5" x14ac:dyDescent="0.5">
      <c r="A1" s="232" t="s">
        <v>459</v>
      </c>
      <c r="B1" s="232"/>
      <c r="C1" s="232"/>
      <c r="D1" s="232"/>
      <c r="E1" s="232"/>
      <c r="F1" s="232"/>
      <c r="G1" s="232"/>
      <c r="H1" s="232"/>
      <c r="I1" s="143"/>
      <c r="J1" s="113"/>
      <c r="K1" s="112"/>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row>
    <row r="2" spans="1:44" s="48" customFormat="1" x14ac:dyDescent="0.3">
      <c r="A2" s="233" t="s">
        <v>254</v>
      </c>
      <c r="B2" s="233"/>
      <c r="C2" s="233"/>
      <c r="D2" s="86" t="s">
        <v>267</v>
      </c>
      <c r="E2" s="51"/>
      <c r="F2" s="51"/>
      <c r="G2" s="134"/>
      <c r="H2" s="99"/>
      <c r="I2" s="14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row>
    <row r="3" spans="1:44" x14ac:dyDescent="0.3">
      <c r="A3" s="42" t="s">
        <v>256</v>
      </c>
      <c r="B3" s="42"/>
      <c r="C3" s="52"/>
      <c r="D3" s="234" t="s">
        <v>255</v>
      </c>
      <c r="E3" s="234"/>
      <c r="F3" s="234"/>
      <c r="G3" s="135"/>
      <c r="H3" s="99"/>
      <c r="I3" s="14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row>
    <row r="4" spans="1:44" ht="19.5" thickBot="1" x14ac:dyDescent="0.35">
      <c r="A4" s="235"/>
      <c r="B4" s="235"/>
      <c r="C4" s="235"/>
      <c r="D4" s="235"/>
      <c r="E4" s="235"/>
      <c r="F4" s="235"/>
      <c r="G4" s="235"/>
      <c r="I4" s="143"/>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row>
    <row r="5" spans="1:44" ht="46.5" customHeight="1" thickTop="1" thickBot="1" x14ac:dyDescent="0.3">
      <c r="A5" s="197" t="s">
        <v>396</v>
      </c>
      <c r="B5" s="79" t="s">
        <v>262</v>
      </c>
      <c r="C5" s="197" t="s">
        <v>426</v>
      </c>
      <c r="D5" s="198" t="s">
        <v>427</v>
      </c>
      <c r="E5" s="196" t="s">
        <v>397</v>
      </c>
      <c r="F5" s="199" t="s">
        <v>398</v>
      </c>
      <c r="G5" s="137"/>
      <c r="H5" s="100"/>
      <c r="I5" s="195" t="s">
        <v>368</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row>
    <row r="6" spans="1:44" ht="19.5" thickTop="1" x14ac:dyDescent="0.3">
      <c r="A6" s="231"/>
      <c r="B6" s="231"/>
      <c r="C6" s="231"/>
      <c r="D6" s="231"/>
      <c r="E6" s="231"/>
      <c r="F6" s="231"/>
      <c r="G6" s="231"/>
      <c r="I6" s="143"/>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row>
    <row r="7" spans="1:44" s="41" customFormat="1" x14ac:dyDescent="0.3">
      <c r="A7" s="236" t="s">
        <v>253</v>
      </c>
      <c r="B7" s="236"/>
      <c r="C7" s="236"/>
      <c r="D7" s="236"/>
      <c r="E7" s="236"/>
      <c r="F7" s="236"/>
      <c r="G7" s="236"/>
      <c r="H7" s="101"/>
      <c r="I7" s="128"/>
    </row>
    <row r="8" spans="1:44" x14ac:dyDescent="0.3">
      <c r="A8" s="58" t="s">
        <v>213</v>
      </c>
      <c r="B8" s="58"/>
      <c r="C8" s="63">
        <v>20</v>
      </c>
      <c r="D8" s="63">
        <f>25.59*1.03</f>
        <v>26.357700000000001</v>
      </c>
      <c r="E8" s="60">
        <v>1820</v>
      </c>
      <c r="F8" s="61">
        <f>D8*E8</f>
        <v>47971.014000000003</v>
      </c>
      <c r="G8" s="88"/>
      <c r="H8" s="96"/>
      <c r="I8" s="129" t="s">
        <v>302</v>
      </c>
      <c r="J8" s="229"/>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row>
    <row r="9" spans="1:44" s="41" customFormat="1" x14ac:dyDescent="0.3">
      <c r="A9" s="62" t="s">
        <v>252</v>
      </c>
      <c r="B9" s="62"/>
      <c r="C9" s="63">
        <v>22.75</v>
      </c>
      <c r="D9" s="59">
        <f>C9*1.03</f>
        <v>23.432500000000001</v>
      </c>
      <c r="E9" s="64">
        <v>1820</v>
      </c>
      <c r="F9" s="65">
        <f>D9*E9</f>
        <v>42647.15</v>
      </c>
      <c r="G9" s="89"/>
      <c r="H9" s="96"/>
      <c r="I9" s="132" t="s">
        <v>302</v>
      </c>
    </row>
    <row r="10" spans="1:44" s="41" customFormat="1" x14ac:dyDescent="0.3">
      <c r="A10" s="62" t="s">
        <v>86</v>
      </c>
      <c r="B10" s="62"/>
      <c r="C10" s="63">
        <v>18.39</v>
      </c>
      <c r="D10" s="59">
        <f>C10*1.03</f>
        <v>18.941700000000001</v>
      </c>
      <c r="E10" s="64"/>
      <c r="F10" s="65"/>
      <c r="G10" s="89"/>
      <c r="H10" s="96"/>
      <c r="I10" s="129" t="s">
        <v>302</v>
      </c>
      <c r="J10" s="113"/>
      <c r="K10" s="112"/>
    </row>
    <row r="11" spans="1:44" s="50" customFormat="1" x14ac:dyDescent="0.3">
      <c r="A11" s="170" t="s">
        <v>246</v>
      </c>
      <c r="B11" s="80"/>
      <c r="C11" s="54"/>
      <c r="D11" s="81"/>
      <c r="E11" s="171" t="s">
        <v>286</v>
      </c>
      <c r="F11" s="178">
        <v>1200</v>
      </c>
      <c r="G11" s="138"/>
      <c r="H11" s="101"/>
      <c r="I11" s="129" t="s">
        <v>302</v>
      </c>
      <c r="J11" s="113"/>
      <c r="K11" s="112"/>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row>
    <row r="12" spans="1:44" s="41" customFormat="1" x14ac:dyDescent="0.3">
      <c r="A12" s="236" t="s">
        <v>214</v>
      </c>
      <c r="B12" s="236"/>
      <c r="C12" s="236"/>
      <c r="D12" s="236"/>
      <c r="E12" s="236"/>
      <c r="F12" s="236"/>
      <c r="G12" s="236"/>
      <c r="H12" s="101"/>
      <c r="I12" s="128"/>
      <c r="J12" s="113"/>
      <c r="K12" s="112"/>
    </row>
    <row r="13" spans="1:44" s="49" customFormat="1" x14ac:dyDescent="0.3">
      <c r="A13" s="66" t="s">
        <v>242</v>
      </c>
      <c r="B13" s="66"/>
      <c r="C13" s="68">
        <v>22.02</v>
      </c>
      <c r="D13" s="97">
        <f>C13*1.03</f>
        <v>22.680600000000002</v>
      </c>
      <c r="E13" s="69">
        <v>1820</v>
      </c>
      <c r="F13" s="70">
        <f>D13*E13</f>
        <v>41278.692000000003</v>
      </c>
      <c r="G13" s="90"/>
      <c r="H13" s="96"/>
      <c r="I13" s="129" t="s">
        <v>302</v>
      </c>
      <c r="J13" s="113"/>
      <c r="K13" s="112"/>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row>
    <row r="14" spans="1:44" x14ac:dyDescent="0.3">
      <c r="A14" s="58" t="s">
        <v>12</v>
      </c>
      <c r="B14" s="58"/>
      <c r="C14" s="59">
        <v>19.3</v>
      </c>
      <c r="D14" s="59">
        <f>C14*1.03</f>
        <v>19.879000000000001</v>
      </c>
      <c r="E14" s="60">
        <v>1820</v>
      </c>
      <c r="F14" s="61">
        <f>D14*E14</f>
        <v>36179.78</v>
      </c>
      <c r="G14" s="88"/>
      <c r="H14" s="96"/>
      <c r="I14" s="132" t="s">
        <v>302</v>
      </c>
      <c r="J14" s="113"/>
      <c r="K14" s="112"/>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row>
    <row r="15" spans="1:44" x14ac:dyDescent="0.3">
      <c r="A15" s="80" t="s">
        <v>215</v>
      </c>
      <c r="B15" s="80"/>
      <c r="C15" s="54"/>
      <c r="D15" s="54"/>
      <c r="E15" s="171" t="s">
        <v>286</v>
      </c>
      <c r="F15" s="178">
        <v>1000</v>
      </c>
      <c r="G15" s="175"/>
      <c r="H15" s="101"/>
      <c r="I15" s="143"/>
      <c r="J15" s="113"/>
      <c r="K15" s="112"/>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row>
    <row r="16" spans="1:44" x14ac:dyDescent="0.3">
      <c r="A16" s="80" t="s">
        <v>216</v>
      </c>
      <c r="B16" s="80"/>
      <c r="C16" s="54"/>
      <c r="D16" s="54"/>
      <c r="E16" s="171" t="s">
        <v>286</v>
      </c>
      <c r="F16" s="178">
        <v>2500</v>
      </c>
      <c r="G16" s="175"/>
      <c r="H16" s="101"/>
      <c r="I16" s="143"/>
      <c r="J16" s="113"/>
      <c r="K16" s="112"/>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row>
    <row r="17" spans="1:44" s="41" customFormat="1" x14ac:dyDescent="0.3">
      <c r="A17" s="236" t="s">
        <v>217</v>
      </c>
      <c r="B17" s="236"/>
      <c r="C17" s="236"/>
      <c r="D17" s="236"/>
      <c r="E17" s="236"/>
      <c r="F17" s="236"/>
      <c r="G17" s="236"/>
      <c r="H17" s="101"/>
      <c r="I17" s="128"/>
      <c r="J17" s="113"/>
      <c r="K17" s="112"/>
    </row>
    <row r="18" spans="1:44" s="49" customFormat="1" x14ac:dyDescent="0.3">
      <c r="A18" s="66" t="s">
        <v>242</v>
      </c>
      <c r="B18" s="66"/>
      <c r="C18" s="68">
        <v>30.58</v>
      </c>
      <c r="D18" s="97">
        <f>C18*1.03</f>
        <v>31.497399999999999</v>
      </c>
      <c r="E18" s="69">
        <v>1820</v>
      </c>
      <c r="F18" s="70">
        <f t="shared" ref="F18:F21" si="0">D18*E18</f>
        <v>57325.267999999996</v>
      </c>
      <c r="G18" s="90"/>
      <c r="H18" s="96"/>
      <c r="I18" s="132" t="s">
        <v>302</v>
      </c>
      <c r="J18" s="113"/>
      <c r="K18" s="112"/>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row>
    <row r="19" spans="1:44" x14ac:dyDescent="0.3">
      <c r="A19" s="58" t="s">
        <v>294</v>
      </c>
      <c r="B19" s="58"/>
      <c r="C19" s="59">
        <v>20.100000000000001</v>
      </c>
      <c r="D19" s="59">
        <f>C22*1.03</f>
        <v>20.703000000000003</v>
      </c>
      <c r="E19" s="64">
        <v>1820</v>
      </c>
      <c r="F19" s="61">
        <f>D19*E19</f>
        <v>37679.460000000006</v>
      </c>
      <c r="G19" s="88"/>
      <c r="H19" s="96"/>
      <c r="I19" s="132" t="s">
        <v>302</v>
      </c>
      <c r="J19" s="113"/>
      <c r="K19" s="112"/>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row>
    <row r="20" spans="1:44" x14ac:dyDescent="0.3">
      <c r="A20" s="58" t="s">
        <v>268</v>
      </c>
      <c r="B20" s="58"/>
      <c r="C20" s="59">
        <v>21.28</v>
      </c>
      <c r="D20" s="59">
        <f t="shared" ref="D20:D21" si="1">C20*1.03</f>
        <v>21.918400000000002</v>
      </c>
      <c r="E20" s="64">
        <v>1820</v>
      </c>
      <c r="F20" s="61">
        <f t="shared" si="0"/>
        <v>39891.488000000005</v>
      </c>
      <c r="G20" s="88"/>
      <c r="H20" s="96"/>
      <c r="I20" s="132" t="s">
        <v>302</v>
      </c>
      <c r="J20" s="113"/>
      <c r="K20" s="112"/>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row>
    <row r="21" spans="1:44" x14ac:dyDescent="0.3">
      <c r="A21" s="58" t="s">
        <v>19</v>
      </c>
      <c r="B21" s="58"/>
      <c r="C21" s="59">
        <v>21.28</v>
      </c>
      <c r="D21" s="59">
        <f t="shared" si="1"/>
        <v>21.918400000000002</v>
      </c>
      <c r="E21" s="64">
        <v>1820</v>
      </c>
      <c r="F21" s="61">
        <f t="shared" si="0"/>
        <v>39891.488000000005</v>
      </c>
      <c r="G21" s="88"/>
      <c r="H21" s="96"/>
      <c r="I21" s="132" t="s">
        <v>302</v>
      </c>
      <c r="J21" s="113"/>
      <c r="K21" s="112"/>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row>
    <row r="22" spans="1:44" x14ac:dyDescent="0.3">
      <c r="A22" s="58" t="s">
        <v>451</v>
      </c>
      <c r="B22" s="58"/>
      <c r="C22" s="59">
        <v>20.100000000000001</v>
      </c>
      <c r="D22" s="59">
        <f>C22*1.03</f>
        <v>20.703000000000003</v>
      </c>
      <c r="E22" s="64">
        <v>1820</v>
      </c>
      <c r="F22" s="61">
        <f>D22*E22</f>
        <v>37679.460000000006</v>
      </c>
      <c r="G22" s="88"/>
      <c r="H22" s="96"/>
      <c r="I22" s="132" t="s">
        <v>302</v>
      </c>
      <c r="J22" s="113"/>
      <c r="K22" s="112"/>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row>
    <row r="23" spans="1:44" x14ac:dyDescent="0.3">
      <c r="A23" s="58" t="s">
        <v>247</v>
      </c>
      <c r="B23" s="58"/>
      <c r="C23" s="59">
        <v>11.87</v>
      </c>
      <c r="D23" s="59">
        <v>18</v>
      </c>
      <c r="E23" s="64"/>
      <c r="F23" s="61"/>
      <c r="G23" s="88"/>
      <c r="H23" s="101"/>
      <c r="J23" s="113"/>
      <c r="K23" s="112"/>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row>
    <row r="24" spans="1:44" s="41" customFormat="1" x14ac:dyDescent="0.3">
      <c r="A24" s="236" t="s">
        <v>251</v>
      </c>
      <c r="B24" s="236"/>
      <c r="C24" s="236"/>
      <c r="D24" s="236"/>
      <c r="E24" s="236"/>
      <c r="F24" s="236"/>
      <c r="G24" s="236"/>
      <c r="H24" s="101"/>
      <c r="I24" s="128"/>
      <c r="J24" s="113"/>
      <c r="K24" s="112"/>
    </row>
    <row r="25" spans="1:44" x14ac:dyDescent="0.3">
      <c r="A25" s="170" t="s">
        <v>218</v>
      </c>
      <c r="B25" s="170"/>
      <c r="C25" s="173"/>
      <c r="D25" s="174"/>
      <c r="E25" s="171" t="s">
        <v>286</v>
      </c>
      <c r="F25" s="178">
        <v>1120</v>
      </c>
      <c r="G25" s="138"/>
      <c r="H25" s="101"/>
    </row>
    <row r="26" spans="1:44" s="123" customFormat="1" x14ac:dyDescent="0.3">
      <c r="A26" s="58" t="s">
        <v>219</v>
      </c>
      <c r="B26" s="58"/>
      <c r="C26" s="59">
        <v>11.87</v>
      </c>
      <c r="D26" s="59">
        <f>C26*1.03</f>
        <v>12.226099999999999</v>
      </c>
      <c r="E26" s="60"/>
      <c r="F26" s="61"/>
      <c r="G26" s="88"/>
      <c r="H26" s="101"/>
      <c r="I26" s="129" t="s">
        <v>303</v>
      </c>
      <c r="J26" s="125"/>
      <c r="K26" s="124"/>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row>
    <row r="27" spans="1:44" s="41" customFormat="1" x14ac:dyDescent="0.3">
      <c r="A27" s="236" t="s">
        <v>220</v>
      </c>
      <c r="B27" s="236"/>
      <c r="C27" s="236"/>
      <c r="D27" s="236"/>
      <c r="E27" s="236"/>
      <c r="F27" s="236"/>
      <c r="G27" s="236"/>
      <c r="H27" s="101"/>
      <c r="I27" s="128"/>
      <c r="J27" s="115"/>
      <c r="K27" s="114"/>
      <c r="L27"/>
      <c r="M27"/>
      <c r="N27"/>
      <c r="O27"/>
      <c r="P27"/>
      <c r="Q27"/>
    </row>
    <row r="28" spans="1:44" x14ac:dyDescent="0.3">
      <c r="A28" s="58" t="s">
        <v>29</v>
      </c>
      <c r="B28" s="58"/>
      <c r="C28" s="59">
        <v>22.56</v>
      </c>
      <c r="D28" s="59">
        <f>C28*1.03</f>
        <v>23.236799999999999</v>
      </c>
      <c r="E28" s="60">
        <v>1820</v>
      </c>
      <c r="F28" s="61">
        <f>D28*E28</f>
        <v>42290.975999999995</v>
      </c>
      <c r="G28" s="88"/>
      <c r="H28" s="96"/>
      <c r="I28" s="129" t="s">
        <v>302</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row>
    <row r="29" spans="1:44" x14ac:dyDescent="0.3">
      <c r="A29" s="58" t="s">
        <v>304</v>
      </c>
      <c r="B29" s="58"/>
      <c r="C29" s="59">
        <v>20.74</v>
      </c>
      <c r="D29" s="59">
        <f t="shared" ref="D29:D31" si="2">C29*1.03</f>
        <v>21.362199999999998</v>
      </c>
      <c r="E29" s="60">
        <v>1820</v>
      </c>
      <c r="F29" s="61">
        <f>D29*E29</f>
        <v>38879.203999999998</v>
      </c>
      <c r="G29" s="88"/>
      <c r="H29" s="96"/>
      <c r="I29" s="132" t="s">
        <v>302</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row>
    <row r="30" spans="1:44" x14ac:dyDescent="0.3">
      <c r="A30" s="58" t="s">
        <v>305</v>
      </c>
      <c r="B30" s="58"/>
      <c r="C30" s="59">
        <v>20.74</v>
      </c>
      <c r="D30" s="59">
        <f t="shared" si="2"/>
        <v>21.362199999999998</v>
      </c>
      <c r="E30" s="60">
        <v>1820</v>
      </c>
      <c r="F30" s="61">
        <f t="shared" ref="F30:F31" si="3">D30*E30</f>
        <v>38879.203999999998</v>
      </c>
      <c r="G30" s="88"/>
      <c r="H30" s="96"/>
      <c r="I30" s="129" t="s">
        <v>302</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row>
    <row r="31" spans="1:44" x14ac:dyDescent="0.3">
      <c r="A31" s="58" t="s">
        <v>306</v>
      </c>
      <c r="B31" s="58"/>
      <c r="C31" s="59">
        <v>20.74</v>
      </c>
      <c r="D31" s="59">
        <f t="shared" si="2"/>
        <v>21.362199999999998</v>
      </c>
      <c r="E31" s="60">
        <v>1820</v>
      </c>
      <c r="F31" s="61">
        <f t="shared" si="3"/>
        <v>38879.203999999998</v>
      </c>
      <c r="G31" s="88"/>
      <c r="H31" s="96"/>
      <c r="I31" s="132" t="s">
        <v>302</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row>
    <row r="32" spans="1:44" x14ac:dyDescent="0.3">
      <c r="A32" s="158" t="s">
        <v>258</v>
      </c>
      <c r="B32" s="158"/>
      <c r="C32" s="159">
        <v>890.4</v>
      </c>
      <c r="D32" s="97">
        <f>C32*1.03</f>
        <v>917.11199999999997</v>
      </c>
      <c r="E32" s="187" t="s">
        <v>285</v>
      </c>
      <c r="F32" s="161">
        <f>23150.4*1.03</f>
        <v>23844.912000000004</v>
      </c>
      <c r="G32" s="181"/>
      <c r="H32" s="96"/>
      <c r="I32" s="132" t="s">
        <v>302</v>
      </c>
    </row>
    <row r="33" spans="1:44" x14ac:dyDescent="0.3">
      <c r="A33" s="58" t="s">
        <v>404</v>
      </c>
      <c r="B33" s="58"/>
      <c r="C33" s="98">
        <v>23.84</v>
      </c>
      <c r="D33" s="98">
        <v>24.19</v>
      </c>
      <c r="E33" s="60">
        <v>2080</v>
      </c>
      <c r="F33" s="61">
        <f>D33*E33</f>
        <v>50315.200000000004</v>
      </c>
      <c r="G33" s="88"/>
      <c r="H33" s="96"/>
      <c r="K33" s="102"/>
    </row>
    <row r="34" spans="1:44" x14ac:dyDescent="0.3">
      <c r="A34" s="58" t="s">
        <v>405</v>
      </c>
      <c r="B34" s="58"/>
      <c r="C34" s="98">
        <v>28.08</v>
      </c>
      <c r="D34" s="98">
        <v>28.08</v>
      </c>
      <c r="E34" s="60">
        <v>2080</v>
      </c>
      <c r="F34" s="61">
        <f>D34*E34</f>
        <v>58406.399999999994</v>
      </c>
      <c r="G34" s="88"/>
      <c r="H34" s="96"/>
      <c r="K34" s="102"/>
    </row>
    <row r="35" spans="1:44" x14ac:dyDescent="0.3">
      <c r="A35" s="58" t="s">
        <v>406</v>
      </c>
      <c r="B35" s="58"/>
      <c r="C35" s="98">
        <v>21.16</v>
      </c>
      <c r="D35" s="98">
        <v>21.16</v>
      </c>
      <c r="E35" s="201"/>
      <c r="F35" s="61"/>
      <c r="G35" s="88"/>
      <c r="H35" s="96"/>
      <c r="K35" s="102"/>
    </row>
    <row r="36" spans="1:44" x14ac:dyDescent="0.3">
      <c r="A36" s="58" t="s">
        <v>456</v>
      </c>
      <c r="B36" s="58"/>
      <c r="D36" s="98">
        <v>38.880000000000003</v>
      </c>
      <c r="E36" s="224">
        <v>1820</v>
      </c>
      <c r="F36" s="61">
        <v>70753</v>
      </c>
      <c r="G36" s="88"/>
      <c r="H36" s="96"/>
      <c r="K36" s="102"/>
    </row>
    <row r="37" spans="1:44" s="41" customFormat="1" x14ac:dyDescent="0.3">
      <c r="A37" s="236" t="s">
        <v>221</v>
      </c>
      <c r="B37" s="236"/>
      <c r="C37" s="236"/>
      <c r="D37" s="236"/>
      <c r="E37" s="236"/>
      <c r="F37" s="236"/>
      <c r="G37" s="236"/>
      <c r="H37" s="101"/>
      <c r="I37" s="128"/>
      <c r="J37" s="115"/>
      <c r="K37" s="114"/>
      <c r="L37"/>
      <c r="M37"/>
      <c r="N37"/>
      <c r="O37"/>
      <c r="P37"/>
      <c r="Q37"/>
    </row>
    <row r="38" spans="1:44" s="49" customFormat="1" x14ac:dyDescent="0.3">
      <c r="A38" s="66" t="s">
        <v>242</v>
      </c>
      <c r="B38" s="66"/>
      <c r="C38" s="68">
        <v>22.2</v>
      </c>
      <c r="D38" s="97">
        <f>C38*1.03</f>
        <v>22.866</v>
      </c>
      <c r="E38" s="69">
        <v>1820</v>
      </c>
      <c r="F38" s="70">
        <f>D38*E38</f>
        <v>41616.120000000003</v>
      </c>
      <c r="G38" s="90"/>
      <c r="H38" s="96"/>
      <c r="I38" s="129" t="s">
        <v>302</v>
      </c>
      <c r="J38" s="115"/>
      <c r="K38" s="114"/>
      <c r="L38"/>
      <c r="M38"/>
      <c r="N38"/>
      <c r="O38"/>
      <c r="P38"/>
      <c r="Q38"/>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row>
    <row r="39" spans="1:44" x14ac:dyDescent="0.3">
      <c r="A39" s="58" t="s">
        <v>381</v>
      </c>
      <c r="B39" s="58"/>
      <c r="C39" s="59">
        <v>19.3</v>
      </c>
      <c r="D39" s="59">
        <f t="shared" ref="D39:D44" si="4">C39*1.03</f>
        <v>19.879000000000001</v>
      </c>
      <c r="E39" s="60">
        <v>1820</v>
      </c>
      <c r="F39" s="61">
        <f t="shared" ref="F39:F43" si="5">D39*E39</f>
        <v>36179.78</v>
      </c>
      <c r="G39" s="88"/>
      <c r="H39" s="96"/>
      <c r="I39" s="132" t="s">
        <v>302</v>
      </c>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row>
    <row r="40" spans="1:44" x14ac:dyDescent="0.3">
      <c r="A40" s="58" t="s">
        <v>380</v>
      </c>
      <c r="B40" s="58"/>
      <c r="C40" s="59">
        <v>19.3</v>
      </c>
      <c r="D40" s="59">
        <f t="shared" si="4"/>
        <v>19.879000000000001</v>
      </c>
      <c r="E40" s="60">
        <v>1820</v>
      </c>
      <c r="F40" s="61">
        <f t="shared" si="5"/>
        <v>36179.78</v>
      </c>
      <c r="G40" s="88"/>
      <c r="H40" s="96"/>
      <c r="I40" s="132" t="s">
        <v>302</v>
      </c>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row>
    <row r="41" spans="1:44" x14ac:dyDescent="0.3">
      <c r="A41" s="58" t="s">
        <v>382</v>
      </c>
      <c r="B41" s="58"/>
      <c r="C41" s="59">
        <v>19.3</v>
      </c>
      <c r="D41" s="59">
        <f t="shared" si="4"/>
        <v>19.879000000000001</v>
      </c>
      <c r="E41" s="60">
        <v>1820</v>
      </c>
      <c r="F41" s="61">
        <f t="shared" ref="F41" si="6">D41*E41</f>
        <v>36179.78</v>
      </c>
      <c r="G41" s="88"/>
      <c r="H41" s="96"/>
      <c r="I41" s="132" t="s">
        <v>302</v>
      </c>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row>
    <row r="42" spans="1:44" x14ac:dyDescent="0.3">
      <c r="A42" s="58" t="s">
        <v>383</v>
      </c>
      <c r="B42" s="58"/>
      <c r="C42" s="59">
        <v>19.3</v>
      </c>
      <c r="D42" s="59">
        <f t="shared" si="4"/>
        <v>19.879000000000001</v>
      </c>
      <c r="E42" s="60">
        <v>1820</v>
      </c>
      <c r="F42" s="61">
        <f>D42*E42</f>
        <v>36179.78</v>
      </c>
      <c r="G42" s="88"/>
      <c r="H42" s="96"/>
      <c r="I42" s="132" t="s">
        <v>302</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row>
    <row r="43" spans="1:44" x14ac:dyDescent="0.3">
      <c r="A43" s="58" t="s">
        <v>384</v>
      </c>
      <c r="B43" s="58"/>
      <c r="C43" s="59">
        <v>20.74</v>
      </c>
      <c r="D43" s="59">
        <f t="shared" si="4"/>
        <v>21.362199999999998</v>
      </c>
      <c r="E43" s="60">
        <v>1820</v>
      </c>
      <c r="F43" s="61">
        <f t="shared" si="5"/>
        <v>38879.203999999998</v>
      </c>
      <c r="G43" s="88"/>
      <c r="H43" s="96"/>
      <c r="I43" s="132" t="s">
        <v>302</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row>
    <row r="44" spans="1:44" x14ac:dyDescent="0.3">
      <c r="A44" s="58" t="s">
        <v>385</v>
      </c>
      <c r="B44" s="58"/>
      <c r="C44" s="59">
        <v>20.74</v>
      </c>
      <c r="D44" s="59">
        <f t="shared" si="4"/>
        <v>21.362199999999998</v>
      </c>
      <c r="E44" s="60">
        <v>1820</v>
      </c>
      <c r="F44" s="61">
        <v>37746.800000000003</v>
      </c>
      <c r="G44" s="88"/>
      <c r="H44" s="96"/>
      <c r="I44" s="132"/>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row>
    <row r="45" spans="1:44" ht="16.5" customHeight="1" x14ac:dyDescent="0.3">
      <c r="A45" s="58" t="s">
        <v>34</v>
      </c>
      <c r="B45" s="58"/>
      <c r="C45" s="59">
        <v>15</v>
      </c>
      <c r="D45" s="59">
        <f>C45*1.03</f>
        <v>15.450000000000001</v>
      </c>
      <c r="E45" s="214" t="s">
        <v>425</v>
      </c>
      <c r="F45" s="61">
        <v>17605</v>
      </c>
      <c r="G45" s="88"/>
      <c r="H45" s="101"/>
      <c r="I45" s="132" t="s">
        <v>302</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row>
    <row r="46" spans="1:44" x14ac:dyDescent="0.3">
      <c r="A46" s="58" t="s">
        <v>408</v>
      </c>
      <c r="B46" s="56"/>
      <c r="C46" s="59"/>
      <c r="D46"/>
      <c r="E46" s="201" t="s">
        <v>286</v>
      </c>
      <c r="F46" s="98">
        <v>4200</v>
      </c>
      <c r="G46" s="202"/>
      <c r="H46" s="101"/>
      <c r="I46" s="132" t="s">
        <v>302</v>
      </c>
      <c r="K46" s="102"/>
    </row>
    <row r="47" spans="1:44" x14ac:dyDescent="0.3">
      <c r="A47" s="58" t="s">
        <v>409</v>
      </c>
      <c r="B47" s="56"/>
      <c r="C47" s="59"/>
      <c r="D47"/>
      <c r="E47" s="201" t="s">
        <v>286</v>
      </c>
      <c r="F47" s="98">
        <v>4200</v>
      </c>
      <c r="G47" s="202"/>
      <c r="H47" s="101"/>
      <c r="I47" s="132"/>
      <c r="K47" s="102"/>
    </row>
    <row r="48" spans="1:44" x14ac:dyDescent="0.3">
      <c r="A48" s="58" t="s">
        <v>410</v>
      </c>
      <c r="B48" s="56"/>
      <c r="C48" s="59"/>
      <c r="D48"/>
      <c r="E48" s="201" t="s">
        <v>286</v>
      </c>
      <c r="F48" s="98">
        <v>4200</v>
      </c>
      <c r="G48" s="202"/>
      <c r="H48" s="101"/>
      <c r="I48" s="132"/>
      <c r="K48" s="102"/>
    </row>
    <row r="49" spans="1:44" x14ac:dyDescent="0.3">
      <c r="A49" s="62" t="s">
        <v>280</v>
      </c>
      <c r="B49" s="62"/>
      <c r="C49" s="63">
        <v>225</v>
      </c>
      <c r="D49" s="63">
        <v>225</v>
      </c>
      <c r="E49" s="169" t="s">
        <v>285</v>
      </c>
      <c r="F49" s="65"/>
      <c r="G49" s="89"/>
      <c r="H49" s="101"/>
      <c r="I49" s="132" t="s">
        <v>302</v>
      </c>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row>
    <row r="50" spans="1:44" x14ac:dyDescent="0.3">
      <c r="A50" s="62" t="s">
        <v>281</v>
      </c>
      <c r="B50" s="62"/>
      <c r="C50" s="63">
        <v>250</v>
      </c>
      <c r="D50" s="63">
        <v>250</v>
      </c>
      <c r="E50" s="176"/>
      <c r="F50" s="65"/>
      <c r="G50" s="89"/>
      <c r="H50" s="101"/>
      <c r="I50" s="132" t="s">
        <v>302</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row>
    <row r="51" spans="1:44" x14ac:dyDescent="0.3">
      <c r="A51" s="62" t="s">
        <v>282</v>
      </c>
      <c r="B51" s="62"/>
      <c r="C51" s="63">
        <v>300</v>
      </c>
      <c r="D51" s="63">
        <v>300</v>
      </c>
      <c r="E51" s="176"/>
      <c r="F51" s="65"/>
      <c r="G51" s="89"/>
      <c r="H51" s="101"/>
      <c r="I51" s="132" t="s">
        <v>302</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row>
    <row r="52" spans="1:44" x14ac:dyDescent="0.3">
      <c r="A52" s="62" t="s">
        <v>103</v>
      </c>
      <c r="B52" s="62"/>
      <c r="C52" s="63">
        <v>1500</v>
      </c>
      <c r="D52" s="63">
        <v>1500</v>
      </c>
      <c r="E52" s="176"/>
      <c r="F52" s="65"/>
      <c r="G52" s="89"/>
      <c r="H52" s="101"/>
      <c r="I52" s="132" t="s">
        <v>302</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row>
    <row r="53" spans="1:44" x14ac:dyDescent="0.3">
      <c r="A53" s="62" t="s">
        <v>283</v>
      </c>
      <c r="B53" s="62"/>
      <c r="C53" s="63">
        <v>200</v>
      </c>
      <c r="D53" s="63">
        <v>200</v>
      </c>
      <c r="E53" s="176"/>
      <c r="F53" s="65"/>
      <c r="G53" s="89"/>
      <c r="H53" s="101"/>
      <c r="I53" s="132" t="s">
        <v>302</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row>
    <row r="54" spans="1:44" x14ac:dyDescent="0.3">
      <c r="A54" s="62" t="s">
        <v>284</v>
      </c>
      <c r="B54" s="41"/>
      <c r="C54" s="104">
        <v>50</v>
      </c>
      <c r="D54" s="104">
        <v>50</v>
      </c>
      <c r="E54" s="177" t="s">
        <v>285</v>
      </c>
      <c r="F54" s="105"/>
      <c r="G54" s="139"/>
      <c r="I54" s="132" t="s">
        <v>302</v>
      </c>
    </row>
    <row r="55" spans="1:44" x14ac:dyDescent="0.3">
      <c r="A55" s="58" t="s">
        <v>411</v>
      </c>
      <c r="B55" s="58"/>
      <c r="C55" s="59"/>
      <c r="D55" s="59"/>
      <c r="E55" s="201" t="s">
        <v>286</v>
      </c>
      <c r="F55" s="61">
        <v>3500</v>
      </c>
      <c r="G55" s="88"/>
      <c r="H55" s="101"/>
      <c r="I55" s="132" t="s">
        <v>302</v>
      </c>
      <c r="K55" s="102"/>
    </row>
    <row r="56" spans="1:44" x14ac:dyDescent="0.3">
      <c r="A56" s="58" t="s">
        <v>412</v>
      </c>
      <c r="B56" s="58"/>
      <c r="C56" s="240" t="s">
        <v>413</v>
      </c>
      <c r="D56" s="240"/>
      <c r="E56" s="240"/>
      <c r="F56" s="61">
        <v>0</v>
      </c>
      <c r="G56" s="88"/>
      <c r="H56" s="101"/>
      <c r="K56" s="102"/>
    </row>
    <row r="57" spans="1:44" ht="33" customHeight="1" x14ac:dyDescent="0.3">
      <c r="A57" s="238" t="s">
        <v>395</v>
      </c>
      <c r="B57" s="239"/>
      <c r="C57" s="239"/>
      <c r="D57" s="239"/>
      <c r="E57" s="239"/>
      <c r="F57" s="239"/>
      <c r="G57" s="138"/>
      <c r="H57" s="10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row>
    <row r="58" spans="1:44" ht="21" customHeight="1" x14ac:dyDescent="0.3">
      <c r="A58" s="203" t="s">
        <v>414</v>
      </c>
      <c r="B58" s="200"/>
      <c r="C58" s="200"/>
      <c r="D58" s="200"/>
      <c r="E58" s="201" t="s">
        <v>416</v>
      </c>
      <c r="F58" s="61">
        <v>3500</v>
      </c>
      <c r="G58" s="88"/>
      <c r="H58" s="101"/>
      <c r="K58" s="102"/>
    </row>
    <row r="59" spans="1:44" ht="34.5" customHeight="1" x14ac:dyDescent="0.3">
      <c r="A59" s="238" t="s">
        <v>415</v>
      </c>
      <c r="B59" s="239"/>
      <c r="C59" s="239"/>
      <c r="D59" s="239"/>
      <c r="E59" s="239"/>
      <c r="F59" s="239"/>
      <c r="G59" s="88"/>
      <c r="H59" s="101"/>
      <c r="K59" s="102"/>
    </row>
    <row r="60" spans="1:44" ht="23.25" customHeight="1" x14ac:dyDescent="0.3">
      <c r="A60" s="220" t="s">
        <v>417</v>
      </c>
      <c r="B60" s="200"/>
      <c r="C60" s="200"/>
      <c r="D60" s="200"/>
      <c r="E60" s="200"/>
      <c r="F60" s="200"/>
      <c r="G60" s="88"/>
      <c r="H60" s="101"/>
      <c r="K60" s="102"/>
    </row>
    <row r="61" spans="1:44" ht="21" customHeight="1" x14ac:dyDescent="0.3">
      <c r="A61" s="203" t="s">
        <v>418</v>
      </c>
      <c r="B61" s="200"/>
      <c r="C61" s="215">
        <v>19.3</v>
      </c>
      <c r="D61" s="215">
        <v>19.3</v>
      </c>
      <c r="E61" s="216">
        <v>78</v>
      </c>
      <c r="F61" s="217">
        <v>1505.4</v>
      </c>
      <c r="G61" s="88"/>
      <c r="H61" s="101"/>
      <c r="K61" s="102"/>
    </row>
    <row r="62" spans="1:44" ht="20.25" customHeight="1" x14ac:dyDescent="0.3">
      <c r="A62" s="203" t="s">
        <v>11</v>
      </c>
      <c r="B62" s="200"/>
      <c r="C62" s="215">
        <v>19.3</v>
      </c>
      <c r="D62" s="215">
        <v>19.3</v>
      </c>
      <c r="E62" s="216">
        <v>78</v>
      </c>
      <c r="F62" s="217">
        <v>1505.4</v>
      </c>
      <c r="G62" s="88"/>
      <c r="H62" s="101"/>
      <c r="K62" s="102"/>
    </row>
    <row r="63" spans="1:44" ht="20.25" customHeight="1" x14ac:dyDescent="0.3">
      <c r="A63" s="203" t="s">
        <v>419</v>
      </c>
      <c r="B63" s="200"/>
      <c r="C63" s="215">
        <v>19.3</v>
      </c>
      <c r="D63" s="215">
        <v>19.3</v>
      </c>
      <c r="E63" s="216">
        <v>78</v>
      </c>
      <c r="F63" s="217">
        <v>1505.4</v>
      </c>
      <c r="G63" s="88"/>
      <c r="H63" s="101"/>
      <c r="K63" s="102"/>
    </row>
    <row r="64" spans="1:44" ht="20.25" customHeight="1" x14ac:dyDescent="0.3">
      <c r="A64" s="203" t="s">
        <v>420</v>
      </c>
      <c r="B64" s="200"/>
      <c r="C64" s="215">
        <v>19.3</v>
      </c>
      <c r="D64" s="215">
        <v>19.3</v>
      </c>
      <c r="E64" s="216">
        <v>78</v>
      </c>
      <c r="F64" s="217">
        <v>1505.4</v>
      </c>
      <c r="G64" s="88"/>
      <c r="H64" s="101"/>
      <c r="K64" s="102"/>
    </row>
    <row r="65" spans="1:44" ht="21" customHeight="1" x14ac:dyDescent="0.3">
      <c r="A65" s="203" t="s">
        <v>421</v>
      </c>
      <c r="B65" s="200"/>
      <c r="C65" s="215">
        <v>19.3</v>
      </c>
      <c r="D65" s="215">
        <v>19.3</v>
      </c>
      <c r="E65" s="216">
        <v>78</v>
      </c>
      <c r="F65" s="217">
        <v>1505.4</v>
      </c>
      <c r="G65" s="88"/>
      <c r="H65" s="101"/>
      <c r="K65" s="102"/>
    </row>
    <row r="66" spans="1:44" ht="20.25" customHeight="1" x14ac:dyDescent="0.3">
      <c r="A66" s="203" t="s">
        <v>449</v>
      </c>
      <c r="B66" s="200"/>
      <c r="C66" s="215">
        <v>19.3</v>
      </c>
      <c r="D66" s="215">
        <v>19.3</v>
      </c>
      <c r="E66" s="216">
        <v>78</v>
      </c>
      <c r="F66" s="217">
        <v>1505.4</v>
      </c>
      <c r="G66" s="88"/>
      <c r="H66" s="101"/>
      <c r="K66" s="102"/>
    </row>
    <row r="67" spans="1:44" ht="20.25" customHeight="1" x14ac:dyDescent="0.3">
      <c r="A67" s="203" t="s">
        <v>422</v>
      </c>
      <c r="B67" s="200"/>
      <c r="C67" s="215">
        <v>19.3</v>
      </c>
      <c r="D67" s="215">
        <v>19.3</v>
      </c>
      <c r="E67" s="216">
        <v>78</v>
      </c>
      <c r="F67" s="217">
        <v>1505.4</v>
      </c>
      <c r="G67" s="88"/>
      <c r="H67" s="101"/>
      <c r="K67" s="102"/>
    </row>
    <row r="68" spans="1:44" ht="20.25" customHeight="1" x14ac:dyDescent="0.3">
      <c r="A68" s="203" t="s">
        <v>450</v>
      </c>
      <c r="B68" s="200"/>
      <c r="C68" s="215">
        <v>19.3</v>
      </c>
      <c r="D68" s="215">
        <v>19.3</v>
      </c>
      <c r="E68" s="216">
        <v>78</v>
      </c>
      <c r="F68" s="217">
        <v>1505.4</v>
      </c>
      <c r="G68" s="88"/>
      <c r="H68" s="101"/>
      <c r="K68" s="102"/>
    </row>
    <row r="69" spans="1:44" ht="20.25" customHeight="1" x14ac:dyDescent="0.3">
      <c r="A69" s="203" t="s">
        <v>460</v>
      </c>
      <c r="B69" s="200"/>
      <c r="C69" s="215"/>
      <c r="D69" s="215">
        <v>19.3</v>
      </c>
      <c r="E69" s="216">
        <v>78</v>
      </c>
      <c r="F69" s="217">
        <v>1505.4</v>
      </c>
      <c r="G69" s="88"/>
      <c r="H69" s="101"/>
      <c r="K69" s="102"/>
    </row>
    <row r="70" spans="1:44" ht="24" customHeight="1" x14ac:dyDescent="0.3">
      <c r="A70" s="218" t="s">
        <v>424</v>
      </c>
      <c r="B70" s="219" t="s">
        <v>423</v>
      </c>
      <c r="C70" s="219"/>
      <c r="D70" s="219"/>
      <c r="E70" s="219"/>
      <c r="F70" s="219"/>
      <c r="G70" s="88"/>
      <c r="H70" s="101"/>
      <c r="K70" s="102"/>
    </row>
    <row r="71" spans="1:44" ht="24" customHeight="1" x14ac:dyDescent="0.3">
      <c r="A71" s="220" t="s">
        <v>457</v>
      </c>
      <c r="B71" s="219"/>
      <c r="C71" s="219"/>
      <c r="D71" s="219"/>
      <c r="E71" s="219"/>
      <c r="F71" s="219"/>
      <c r="G71" s="88"/>
      <c r="H71" s="101"/>
      <c r="K71" s="102"/>
    </row>
    <row r="72" spans="1:44" ht="24" customHeight="1" x14ac:dyDescent="0.3">
      <c r="A72" s="203" t="s">
        <v>418</v>
      </c>
      <c r="B72" s="219"/>
      <c r="C72" s="219"/>
      <c r="D72" s="219"/>
      <c r="E72" s="219"/>
      <c r="F72" s="217">
        <v>910</v>
      </c>
      <c r="G72" s="88"/>
      <c r="H72" s="101"/>
      <c r="K72" s="102"/>
    </row>
    <row r="73" spans="1:44" ht="24" customHeight="1" x14ac:dyDescent="0.3">
      <c r="A73" s="203" t="s">
        <v>11</v>
      </c>
      <c r="B73" s="219"/>
      <c r="C73" s="219"/>
      <c r="D73" s="219"/>
      <c r="E73" s="219"/>
      <c r="F73" s="217">
        <v>910</v>
      </c>
      <c r="G73" s="88"/>
      <c r="H73" s="101"/>
      <c r="K73" s="102"/>
    </row>
    <row r="74" spans="1:44" s="120" customFormat="1" x14ac:dyDescent="0.3">
      <c r="A74" s="236" t="s">
        <v>243</v>
      </c>
      <c r="B74" s="236"/>
      <c r="C74" s="236"/>
      <c r="D74" s="236"/>
      <c r="E74" s="236"/>
      <c r="F74" s="236"/>
      <c r="G74" s="236"/>
      <c r="H74" s="117"/>
      <c r="I74" s="128"/>
      <c r="J74" s="119"/>
      <c r="K74" s="118"/>
      <c r="L74" s="116"/>
      <c r="M74" s="116"/>
      <c r="N74" s="116"/>
      <c r="O74" s="116"/>
      <c r="P74" s="116"/>
      <c r="Q74" s="116"/>
    </row>
    <row r="75" spans="1:44" s="213" customFormat="1" x14ac:dyDescent="0.25">
      <c r="A75" s="205" t="s">
        <v>292</v>
      </c>
      <c r="B75" s="206"/>
      <c r="C75" s="222">
        <v>30.03</v>
      </c>
      <c r="D75" s="222">
        <f>C75</f>
        <v>30.03</v>
      </c>
      <c r="E75" s="223">
        <v>2080</v>
      </c>
      <c r="F75" s="221">
        <f>62463*1.03</f>
        <v>64336.89</v>
      </c>
      <c r="G75" s="207"/>
      <c r="H75" s="208"/>
      <c r="I75" s="209" t="s">
        <v>302</v>
      </c>
      <c r="J75" s="115"/>
      <c r="K75" s="210"/>
      <c r="L75" s="211"/>
      <c r="M75" s="211"/>
      <c r="N75" s="211"/>
      <c r="O75" s="211"/>
      <c r="P75" s="211"/>
      <c r="Q75" s="211"/>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row>
    <row r="76" spans="1:44" s="123" customFormat="1" x14ac:dyDescent="0.3">
      <c r="A76" s="72" t="s">
        <v>222</v>
      </c>
      <c r="B76" s="72"/>
      <c r="C76" s="73">
        <v>21.23</v>
      </c>
      <c r="D76" s="222">
        <f t="shared" ref="D76:D82" si="7">C76</f>
        <v>21.23</v>
      </c>
      <c r="E76" s="75">
        <v>1820</v>
      </c>
      <c r="F76" s="74">
        <f>38639*1.03</f>
        <v>39798.17</v>
      </c>
      <c r="G76" s="93"/>
      <c r="H76" s="96"/>
      <c r="I76" s="132" t="s">
        <v>302</v>
      </c>
      <c r="J76" s="125"/>
      <c r="K76" s="124"/>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row>
    <row r="77" spans="1:44" s="123" customFormat="1" x14ac:dyDescent="0.3">
      <c r="A77" s="72" t="s">
        <v>261</v>
      </c>
      <c r="B77" s="72"/>
      <c r="C77" s="73">
        <v>21.23</v>
      </c>
      <c r="D77" s="222">
        <f t="shared" si="7"/>
        <v>21.23</v>
      </c>
      <c r="E77" s="75">
        <v>1820</v>
      </c>
      <c r="F77" s="74">
        <f>38639*1.03</f>
        <v>39798.17</v>
      </c>
      <c r="G77" s="93"/>
      <c r="H77" s="96"/>
      <c r="I77" s="132" t="s">
        <v>302</v>
      </c>
      <c r="J77" s="115"/>
      <c r="K77" s="124"/>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row>
    <row r="78" spans="1:44" s="123" customFormat="1" x14ac:dyDescent="0.3">
      <c r="A78" s="58" t="s">
        <v>307</v>
      </c>
      <c r="B78" s="58"/>
      <c r="C78" s="59">
        <v>22.87</v>
      </c>
      <c r="D78" s="225">
        <f t="shared" si="7"/>
        <v>22.87</v>
      </c>
      <c r="E78" s="60">
        <v>2080</v>
      </c>
      <c r="F78" s="61">
        <f>47568*1.03</f>
        <v>48995.040000000001</v>
      </c>
      <c r="G78" s="88"/>
      <c r="H78" s="96"/>
      <c r="I78" s="132" t="s">
        <v>302</v>
      </c>
      <c r="J78" s="125"/>
      <c r="K78" s="124"/>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row>
    <row r="79" spans="1:44" s="123" customFormat="1" x14ac:dyDescent="0.3">
      <c r="A79" s="72" t="s">
        <v>308</v>
      </c>
      <c r="B79" s="72"/>
      <c r="C79" s="73">
        <v>22.87</v>
      </c>
      <c r="D79" s="222">
        <f t="shared" si="7"/>
        <v>22.87</v>
      </c>
      <c r="E79" s="75">
        <v>2080</v>
      </c>
      <c r="F79" s="74">
        <f>47568*1.03</f>
        <v>48995.040000000001</v>
      </c>
      <c r="G79" s="93"/>
      <c r="H79" s="96"/>
      <c r="I79" s="132" t="s">
        <v>302</v>
      </c>
      <c r="J79" s="115"/>
      <c r="K79" s="124"/>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row>
    <row r="80" spans="1:44" s="123" customFormat="1" x14ac:dyDescent="0.3">
      <c r="A80" s="72" t="s">
        <v>386</v>
      </c>
      <c r="B80" s="72"/>
      <c r="C80" s="73">
        <v>21.77</v>
      </c>
      <c r="D80" s="222">
        <f t="shared" si="7"/>
        <v>21.77</v>
      </c>
      <c r="E80" s="75">
        <v>2080</v>
      </c>
      <c r="F80" s="74">
        <f>45280*1.03</f>
        <v>46638.400000000001</v>
      </c>
      <c r="G80" s="93"/>
      <c r="H80" s="96"/>
      <c r="I80" s="132" t="s">
        <v>302</v>
      </c>
      <c r="J80" s="115"/>
      <c r="K80" s="124"/>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row>
    <row r="81" spans="1:44" s="123" customFormat="1" x14ac:dyDescent="0.3">
      <c r="A81" s="72" t="s">
        <v>279</v>
      </c>
      <c r="B81" s="72"/>
      <c r="C81" s="73">
        <v>21.77</v>
      </c>
      <c r="D81" s="222">
        <f t="shared" si="7"/>
        <v>21.77</v>
      </c>
      <c r="E81" s="75">
        <v>2080</v>
      </c>
      <c r="F81" s="74">
        <f>45280*1.03</f>
        <v>46638.400000000001</v>
      </c>
      <c r="G81" s="93"/>
      <c r="H81" s="96"/>
      <c r="I81" s="132" t="s">
        <v>302</v>
      </c>
      <c r="J81" s="115"/>
      <c r="K81" s="124"/>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row>
    <row r="82" spans="1:44" s="123" customFormat="1" x14ac:dyDescent="0.3">
      <c r="A82" s="72" t="s">
        <v>293</v>
      </c>
      <c r="B82" s="72"/>
      <c r="C82" s="73">
        <v>21.77</v>
      </c>
      <c r="D82" s="222">
        <f t="shared" si="7"/>
        <v>21.77</v>
      </c>
      <c r="E82" s="75">
        <v>2080</v>
      </c>
      <c r="F82" s="74">
        <f>45280*1.03</f>
        <v>46638.400000000001</v>
      </c>
      <c r="G82" s="93"/>
      <c r="H82" s="96"/>
      <c r="I82" s="132" t="s">
        <v>302</v>
      </c>
      <c r="J82" s="115"/>
      <c r="K82" s="124"/>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row>
    <row r="83" spans="1:44" s="123" customFormat="1" x14ac:dyDescent="0.3">
      <c r="A83" s="237" t="s">
        <v>63</v>
      </c>
      <c r="B83" s="237"/>
      <c r="C83" s="237"/>
      <c r="D83" s="237"/>
      <c r="E83" s="237"/>
      <c r="F83" s="237"/>
      <c r="G83" s="237"/>
      <c r="H83" s="96"/>
      <c r="I83" s="128"/>
      <c r="J83" s="115"/>
      <c r="K83" s="96"/>
    </row>
    <row r="84" spans="1:44" s="127" customFormat="1" x14ac:dyDescent="0.3">
      <c r="A84" s="66" t="s">
        <v>379</v>
      </c>
      <c r="B84" s="76"/>
      <c r="C84" s="67">
        <v>41.84</v>
      </c>
      <c r="D84" s="97">
        <f>C84*1.03</f>
        <v>43.095200000000006</v>
      </c>
      <c r="E84" s="77">
        <v>1820</v>
      </c>
      <c r="F84" s="70">
        <f t="shared" ref="F84" si="8">D84*E84</f>
        <v>78433.26400000001</v>
      </c>
      <c r="G84" s="90"/>
      <c r="H84" s="96"/>
      <c r="I84" s="129" t="s">
        <v>302</v>
      </c>
      <c r="J84" s="115"/>
      <c r="K84" s="124"/>
      <c r="L84" s="123"/>
      <c r="M84" s="123"/>
      <c r="N84" s="123"/>
      <c r="O84" s="123"/>
      <c r="P84" s="123"/>
      <c r="Q84" s="123"/>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row>
    <row r="85" spans="1:44" s="41" customFormat="1" x14ac:dyDescent="0.3">
      <c r="A85" s="237" t="s">
        <v>223</v>
      </c>
      <c r="B85" s="237"/>
      <c r="C85" s="237"/>
      <c r="D85" s="237"/>
      <c r="E85" s="237"/>
      <c r="F85" s="237"/>
      <c r="G85" s="237"/>
      <c r="H85" s="101"/>
      <c r="I85" s="128"/>
      <c r="J85" s="115"/>
      <c r="K85" s="114"/>
      <c r="L85"/>
      <c r="M85"/>
      <c r="N85"/>
      <c r="O85"/>
      <c r="P85"/>
      <c r="Q85"/>
    </row>
    <row r="86" spans="1:44" s="41" customFormat="1" x14ac:dyDescent="0.3">
      <c r="A86" s="170" t="s">
        <v>244</v>
      </c>
      <c r="B86" s="80"/>
      <c r="C86" s="173"/>
      <c r="D86" s="122"/>
      <c r="E86" s="171" t="s">
        <v>286</v>
      </c>
      <c r="F86" s="178">
        <v>10000</v>
      </c>
      <c r="G86" s="172"/>
      <c r="H86" s="101"/>
      <c r="I86" s="129" t="s">
        <v>302</v>
      </c>
      <c r="J86" s="115"/>
      <c r="K86" s="114"/>
      <c r="L86"/>
      <c r="M86"/>
      <c r="N86"/>
      <c r="O86"/>
      <c r="P86"/>
      <c r="Q86"/>
    </row>
    <row r="87" spans="1:44" s="41" customFormat="1" x14ac:dyDescent="0.3">
      <c r="A87" s="58" t="s">
        <v>463</v>
      </c>
      <c r="B87" s="56"/>
      <c r="C87" s="59"/>
      <c r="D87" s="230">
        <v>12.23</v>
      </c>
      <c r="E87" s="201"/>
      <c r="F87" s="61"/>
      <c r="G87" s="172"/>
      <c r="H87" s="101"/>
      <c r="I87" s="128"/>
      <c r="J87" s="115"/>
      <c r="K87" s="114"/>
      <c r="L87"/>
      <c r="M87"/>
      <c r="N87"/>
      <c r="O87"/>
      <c r="P87"/>
      <c r="Q87"/>
    </row>
    <row r="88" spans="1:44" s="41" customFormat="1" x14ac:dyDescent="0.3">
      <c r="A88" s="237" t="s">
        <v>224</v>
      </c>
      <c r="B88" s="237"/>
      <c r="C88" s="237"/>
      <c r="D88" s="237"/>
      <c r="E88" s="237"/>
      <c r="F88" s="237"/>
      <c r="G88" s="237"/>
      <c r="H88" s="101"/>
      <c r="I88" s="128"/>
      <c r="J88" s="115"/>
      <c r="K88" s="114"/>
      <c r="L88"/>
      <c r="M88"/>
      <c r="N88"/>
      <c r="O88"/>
      <c r="P88"/>
      <c r="Q88"/>
    </row>
    <row r="89" spans="1:44" x14ac:dyDescent="0.3">
      <c r="A89" s="58" t="s">
        <v>225</v>
      </c>
      <c r="B89" s="58"/>
      <c r="C89" s="59">
        <v>22.75</v>
      </c>
      <c r="D89" s="59">
        <f>C89*1.03</f>
        <v>23.432500000000001</v>
      </c>
      <c r="E89" s="60">
        <v>2080</v>
      </c>
      <c r="F89" s="61">
        <f>D89*E89</f>
        <v>48739.6</v>
      </c>
      <c r="G89" s="88"/>
      <c r="H89" s="96"/>
      <c r="I89" s="129" t="s">
        <v>302</v>
      </c>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row>
    <row r="90" spans="1:44" x14ac:dyDescent="0.3">
      <c r="A90" s="87" t="s">
        <v>391</v>
      </c>
      <c r="B90" s="58"/>
      <c r="C90" s="59"/>
      <c r="D90" s="63"/>
      <c r="E90" s="60"/>
      <c r="F90" s="61"/>
      <c r="G90" s="88"/>
      <c r="H90" s="96"/>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row>
    <row r="91" spans="1:44" s="41" customFormat="1" x14ac:dyDescent="0.3">
      <c r="A91" s="62" t="s">
        <v>248</v>
      </c>
      <c r="B91" s="62"/>
      <c r="C91" s="63">
        <v>19.3</v>
      </c>
      <c r="D91" s="63">
        <f>C91*1.03</f>
        <v>19.879000000000001</v>
      </c>
      <c r="E91" s="71">
        <v>1820</v>
      </c>
      <c r="F91" s="61">
        <f>D91*E91</f>
        <v>36179.78</v>
      </c>
      <c r="G91" s="88"/>
      <c r="H91" s="96"/>
      <c r="I91" s="129" t="s">
        <v>302</v>
      </c>
      <c r="J91" s="125"/>
      <c r="K91" s="112"/>
    </row>
    <row r="92" spans="1:44" s="41" customFormat="1" x14ac:dyDescent="0.3">
      <c r="A92" s="237" t="s">
        <v>245</v>
      </c>
      <c r="B92" s="237"/>
      <c r="C92" s="237"/>
      <c r="D92" s="237"/>
      <c r="E92" s="237"/>
      <c r="F92" s="237"/>
      <c r="G92" s="237"/>
      <c r="H92" s="101"/>
      <c r="I92" s="128"/>
      <c r="J92" s="115"/>
      <c r="K92" s="114"/>
      <c r="L92"/>
      <c r="M92"/>
      <c r="N92"/>
      <c r="O92"/>
      <c r="P92"/>
      <c r="Q92"/>
    </row>
    <row r="93" spans="1:44" s="127" customFormat="1" x14ac:dyDescent="0.3">
      <c r="A93" s="66" t="s">
        <v>213</v>
      </c>
      <c r="B93" s="66"/>
      <c r="C93" s="67">
        <v>28.76</v>
      </c>
      <c r="D93" s="97">
        <f>C93*1.03</f>
        <v>29.622800000000002</v>
      </c>
      <c r="E93" s="77">
        <v>2080</v>
      </c>
      <c r="F93" s="70">
        <f>D93*E93</f>
        <v>61615.424000000006</v>
      </c>
      <c r="G93" s="90"/>
      <c r="H93" s="96"/>
      <c r="I93" s="129" t="s">
        <v>302</v>
      </c>
      <c r="J93" s="115"/>
      <c r="K93" s="124"/>
      <c r="L93" s="123"/>
      <c r="M93" s="123"/>
      <c r="N93" s="123"/>
      <c r="O93" s="123"/>
      <c r="P93" s="123"/>
      <c r="Q93" s="123"/>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row>
    <row r="94" spans="1:44" x14ac:dyDescent="0.3">
      <c r="A94" s="58" t="s">
        <v>432</v>
      </c>
      <c r="B94" s="58"/>
      <c r="C94" s="59">
        <v>22.27</v>
      </c>
      <c r="D94" s="59">
        <f>C94*1.03</f>
        <v>22.938099999999999</v>
      </c>
      <c r="E94" s="60">
        <v>2080</v>
      </c>
      <c r="F94" s="61">
        <f>D94*E94</f>
        <v>47711.248</v>
      </c>
      <c r="G94" s="88"/>
      <c r="H94" s="96"/>
      <c r="I94" s="132" t="s">
        <v>302</v>
      </c>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row>
    <row r="95" spans="1:44" s="123" customFormat="1" x14ac:dyDescent="0.3">
      <c r="A95" s="58" t="s">
        <v>274</v>
      </c>
      <c r="B95" s="58"/>
      <c r="C95" s="59">
        <v>17.8</v>
      </c>
      <c r="D95" s="59">
        <f t="shared" ref="D95:D106" si="9">C95*1.03</f>
        <v>18.334</v>
      </c>
      <c r="E95" s="60">
        <v>728</v>
      </c>
      <c r="F95" s="61">
        <f>D95*E95</f>
        <v>13347.152</v>
      </c>
      <c r="G95" s="88"/>
      <c r="H95" s="96"/>
      <c r="I95" s="129" t="s">
        <v>302</v>
      </c>
      <c r="J95" s="115"/>
      <c r="K95" s="124"/>
    </row>
    <row r="96" spans="1:44" x14ac:dyDescent="0.3">
      <c r="A96" s="58" t="s">
        <v>309</v>
      </c>
      <c r="B96" s="58"/>
      <c r="C96" s="59">
        <v>21.07</v>
      </c>
      <c r="D96" s="59">
        <f t="shared" si="9"/>
        <v>21.702100000000002</v>
      </c>
      <c r="E96" s="60">
        <v>2080</v>
      </c>
      <c r="F96" s="61">
        <f>D96*E96</f>
        <v>45140.368000000002</v>
      </c>
      <c r="G96" s="88"/>
      <c r="H96" s="96"/>
      <c r="I96" s="132" t="s">
        <v>302</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row>
    <row r="97" spans="1:44" x14ac:dyDescent="0.3">
      <c r="A97" s="58" t="s">
        <v>310</v>
      </c>
      <c r="B97" s="58"/>
      <c r="C97" s="59">
        <v>21.07</v>
      </c>
      <c r="D97" s="59">
        <f t="shared" si="9"/>
        <v>21.702100000000002</v>
      </c>
      <c r="E97" s="60">
        <v>2080</v>
      </c>
      <c r="F97" s="61">
        <f>D97*E97</f>
        <v>45140.368000000002</v>
      </c>
      <c r="G97" s="88"/>
      <c r="H97" s="96"/>
      <c r="I97" s="129" t="s">
        <v>302</v>
      </c>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row>
    <row r="98" spans="1:44" x14ac:dyDescent="0.3">
      <c r="A98" s="62" t="s">
        <v>311</v>
      </c>
      <c r="B98" s="58"/>
      <c r="C98" s="59">
        <v>19.79</v>
      </c>
      <c r="D98" s="59">
        <f t="shared" si="9"/>
        <v>20.383700000000001</v>
      </c>
      <c r="E98" s="60">
        <v>2080</v>
      </c>
      <c r="F98" s="61">
        <f t="shared" ref="F98:F104" si="10">D98*E98</f>
        <v>42398.096000000005</v>
      </c>
      <c r="G98" s="88"/>
      <c r="H98" s="96"/>
      <c r="I98" s="132" t="s">
        <v>302</v>
      </c>
      <c r="J98" s="125"/>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row>
    <row r="99" spans="1:44" x14ac:dyDescent="0.3">
      <c r="A99" s="62" t="s">
        <v>312</v>
      </c>
      <c r="B99" s="58"/>
      <c r="C99" s="59">
        <v>19.79</v>
      </c>
      <c r="D99" s="59">
        <f t="shared" si="9"/>
        <v>20.383700000000001</v>
      </c>
      <c r="E99" s="60">
        <v>2080</v>
      </c>
      <c r="F99" s="61">
        <f t="shared" si="10"/>
        <v>42398.096000000005</v>
      </c>
      <c r="G99" s="88"/>
      <c r="H99" s="96"/>
      <c r="I99" s="129" t="s">
        <v>302</v>
      </c>
      <c r="J99" s="125"/>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row>
    <row r="100" spans="1:44" x14ac:dyDescent="0.3">
      <c r="A100" s="62" t="s">
        <v>313</v>
      </c>
      <c r="B100" s="58"/>
      <c r="C100" s="59">
        <v>19.79</v>
      </c>
      <c r="D100" s="59">
        <f t="shared" si="9"/>
        <v>20.383700000000001</v>
      </c>
      <c r="E100" s="60">
        <v>2080</v>
      </c>
      <c r="F100" s="61">
        <f t="shared" si="10"/>
        <v>42398.096000000005</v>
      </c>
      <c r="G100" s="88"/>
      <c r="H100" s="96"/>
      <c r="I100" s="132" t="s">
        <v>302</v>
      </c>
      <c r="J100" s="125"/>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row>
    <row r="101" spans="1:44" x14ac:dyDescent="0.3">
      <c r="A101" s="62" t="s">
        <v>314</v>
      </c>
      <c r="B101" s="58"/>
      <c r="C101" s="59">
        <v>19.79</v>
      </c>
      <c r="D101" s="59">
        <f t="shared" si="9"/>
        <v>20.383700000000001</v>
      </c>
      <c r="E101" s="60">
        <v>2080</v>
      </c>
      <c r="F101" s="61">
        <f t="shared" si="10"/>
        <v>42398.096000000005</v>
      </c>
      <c r="G101" s="88"/>
      <c r="H101" s="96"/>
      <c r="I101" s="129" t="s">
        <v>302</v>
      </c>
      <c r="J101" s="125"/>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row>
    <row r="102" spans="1:44" x14ac:dyDescent="0.3">
      <c r="A102" s="62" t="s">
        <v>315</v>
      </c>
      <c r="B102" s="58"/>
      <c r="C102" s="59">
        <v>19.79</v>
      </c>
      <c r="D102" s="59">
        <f t="shared" si="9"/>
        <v>20.383700000000001</v>
      </c>
      <c r="E102" s="60">
        <v>2080</v>
      </c>
      <c r="F102" s="61">
        <f t="shared" si="10"/>
        <v>42398.096000000005</v>
      </c>
      <c r="G102" s="88"/>
      <c r="H102" s="96"/>
      <c r="I102" s="132" t="s">
        <v>302</v>
      </c>
      <c r="J102" s="125"/>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row>
    <row r="103" spans="1:44" x14ac:dyDescent="0.3">
      <c r="A103" s="62" t="s">
        <v>316</v>
      </c>
      <c r="B103" s="58"/>
      <c r="C103" s="59">
        <v>19.79</v>
      </c>
      <c r="D103" s="59">
        <f t="shared" si="9"/>
        <v>20.383700000000001</v>
      </c>
      <c r="E103" s="60">
        <v>2080</v>
      </c>
      <c r="F103" s="61">
        <f t="shared" si="10"/>
        <v>42398.096000000005</v>
      </c>
      <c r="G103" s="88"/>
      <c r="H103" s="96"/>
      <c r="I103" s="129" t="s">
        <v>302</v>
      </c>
      <c r="J103" s="125"/>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row>
    <row r="104" spans="1:44" x14ac:dyDescent="0.3">
      <c r="A104" s="62" t="s">
        <v>317</v>
      </c>
      <c r="B104" s="58"/>
      <c r="C104" s="59">
        <v>19.79</v>
      </c>
      <c r="D104" s="59">
        <f t="shared" si="9"/>
        <v>20.383700000000001</v>
      </c>
      <c r="E104" s="60">
        <v>2080</v>
      </c>
      <c r="F104" s="61">
        <f t="shared" si="10"/>
        <v>42398.096000000005</v>
      </c>
      <c r="G104" s="88"/>
      <c r="H104" s="96"/>
      <c r="I104" s="132" t="s">
        <v>302</v>
      </c>
      <c r="J104" s="125"/>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row>
    <row r="105" spans="1:44" x14ac:dyDescent="0.3">
      <c r="A105" s="62" t="s">
        <v>318</v>
      </c>
      <c r="B105" s="58"/>
      <c r="C105" s="59">
        <v>19.79</v>
      </c>
      <c r="D105" s="59">
        <f t="shared" si="9"/>
        <v>20.383700000000001</v>
      </c>
      <c r="E105" s="60">
        <v>2080</v>
      </c>
      <c r="F105" s="61">
        <f>D105*E105</f>
        <v>42398.096000000005</v>
      </c>
      <c r="G105" s="88"/>
      <c r="H105" s="96"/>
      <c r="I105" s="129" t="s">
        <v>302</v>
      </c>
      <c r="J105" s="125"/>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row>
    <row r="106" spans="1:44" x14ac:dyDescent="0.3">
      <c r="A106" s="58" t="s">
        <v>226</v>
      </c>
      <c r="B106" s="58"/>
      <c r="C106" s="59">
        <v>19.79</v>
      </c>
      <c r="D106" s="59">
        <f t="shared" si="9"/>
        <v>20.383700000000001</v>
      </c>
      <c r="E106" s="60"/>
      <c r="F106" s="61"/>
      <c r="G106" s="88"/>
      <c r="H106" s="101"/>
      <c r="I106" s="132" t="s">
        <v>302</v>
      </c>
      <c r="J106" s="125"/>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row>
    <row r="107" spans="1:44" s="123" customFormat="1" x14ac:dyDescent="0.3">
      <c r="A107" s="58" t="s">
        <v>227</v>
      </c>
      <c r="B107" s="58"/>
      <c r="C107" s="59">
        <v>0.5</v>
      </c>
      <c r="D107" s="59">
        <v>0.5</v>
      </c>
      <c r="E107" s="60"/>
      <c r="F107" s="61"/>
      <c r="G107" s="88"/>
      <c r="H107" s="101"/>
      <c r="I107" s="129" t="s">
        <v>302</v>
      </c>
      <c r="J107" s="125"/>
      <c r="K107" s="124"/>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row>
    <row r="108" spans="1:44" s="41" customFormat="1" x14ac:dyDescent="0.3">
      <c r="A108" s="236" t="s">
        <v>387</v>
      </c>
      <c r="B108" s="236"/>
      <c r="C108" s="236"/>
      <c r="D108" s="236"/>
      <c r="E108" s="236"/>
      <c r="F108" s="236"/>
      <c r="G108" s="236"/>
      <c r="H108" s="101"/>
      <c r="I108" s="128"/>
      <c r="J108" s="125"/>
      <c r="K108" s="114"/>
      <c r="L108"/>
      <c r="M108"/>
      <c r="N108"/>
      <c r="O108"/>
      <c r="P108"/>
      <c r="Q108"/>
    </row>
    <row r="109" spans="1:44" s="95" customFormat="1" x14ac:dyDescent="0.3">
      <c r="A109" s="109" t="s">
        <v>369</v>
      </c>
      <c r="B109" s="109"/>
      <c r="C109" s="67">
        <v>47.6</v>
      </c>
      <c r="D109" s="67">
        <f>F109/E109</f>
        <v>49.519230769230766</v>
      </c>
      <c r="E109" s="110">
        <v>2080</v>
      </c>
      <c r="F109" s="111">
        <v>103000</v>
      </c>
      <c r="G109" s="111"/>
      <c r="H109" s="102"/>
      <c r="I109" s="129" t="s">
        <v>302</v>
      </c>
      <c r="J109" s="125"/>
      <c r="K109" s="114"/>
      <c r="L109" s="103"/>
      <c r="M109" s="103"/>
      <c r="N109" s="103"/>
      <c r="O109" s="103"/>
      <c r="P109" s="103"/>
      <c r="Q109" s="103"/>
    </row>
    <row r="110" spans="1:44" x14ac:dyDescent="0.3">
      <c r="A110" s="66" t="s">
        <v>370</v>
      </c>
      <c r="B110" s="66"/>
      <c r="C110" s="67">
        <v>41.35</v>
      </c>
      <c r="D110" s="67">
        <f>F110/E110</f>
        <v>43.269230769230766</v>
      </c>
      <c r="E110" s="77">
        <v>2080</v>
      </c>
      <c r="F110" s="70">
        <v>90000</v>
      </c>
      <c r="G110" s="111"/>
      <c r="H110" s="96"/>
      <c r="I110" s="132" t="s">
        <v>302</v>
      </c>
      <c r="J110" s="125"/>
    </row>
    <row r="111" spans="1:44" x14ac:dyDescent="0.3">
      <c r="A111" s="66" t="s">
        <v>257</v>
      </c>
      <c r="B111" s="66"/>
      <c r="C111" s="67">
        <v>31.73</v>
      </c>
      <c r="D111" s="67">
        <f>F111/E111</f>
        <v>36.53846153846154</v>
      </c>
      <c r="E111" s="77">
        <v>2080</v>
      </c>
      <c r="F111" s="70">
        <v>76000</v>
      </c>
      <c r="G111" s="111"/>
      <c r="H111" s="96"/>
      <c r="I111" s="129" t="s">
        <v>302</v>
      </c>
      <c r="J111" s="125"/>
    </row>
    <row r="112" spans="1:44" hidden="1" x14ac:dyDescent="0.3">
      <c r="A112" s="62" t="s">
        <v>277</v>
      </c>
      <c r="B112" s="58"/>
      <c r="C112" s="63">
        <v>11.3</v>
      </c>
      <c r="D112" s="63">
        <v>11.3</v>
      </c>
      <c r="E112" s="60">
        <v>0</v>
      </c>
      <c r="F112" s="61">
        <f>D112*E112</f>
        <v>0</v>
      </c>
      <c r="G112" s="88"/>
      <c r="H112" s="96"/>
      <c r="I112" s="132" t="s">
        <v>302</v>
      </c>
      <c r="J112" s="125"/>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row>
    <row r="113" spans="1:44" hidden="1" x14ac:dyDescent="0.3">
      <c r="A113" s="108" t="s">
        <v>290</v>
      </c>
      <c r="B113" s="58"/>
      <c r="C113" s="59">
        <v>17.420000000000002</v>
      </c>
      <c r="D113" s="59">
        <v>17.420000000000002</v>
      </c>
      <c r="E113" s="60">
        <v>416</v>
      </c>
      <c r="F113" s="61">
        <f>D113*E113</f>
        <v>7246.7200000000012</v>
      </c>
      <c r="G113" s="88"/>
      <c r="H113" s="96"/>
      <c r="I113" s="129" t="s">
        <v>302</v>
      </c>
      <c r="J113" s="125"/>
    </row>
    <row r="114" spans="1:44" s="123" customFormat="1" x14ac:dyDescent="0.3">
      <c r="A114" s="62" t="s">
        <v>362</v>
      </c>
      <c r="B114" s="58"/>
      <c r="C114" s="63">
        <v>18.38</v>
      </c>
      <c r="D114" s="63">
        <v>20</v>
      </c>
      <c r="E114" s="60">
        <v>2960</v>
      </c>
      <c r="F114" s="61">
        <f>((D114*2080)+((D114*1.5))*880)</f>
        <v>68000</v>
      </c>
      <c r="G114" s="88"/>
      <c r="H114" s="101"/>
      <c r="I114" s="132" t="s">
        <v>302</v>
      </c>
      <c r="J114" s="125"/>
      <c r="K114" s="124"/>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row>
    <row r="115" spans="1:44" s="123" customFormat="1" x14ac:dyDescent="0.3">
      <c r="A115" s="62" t="s">
        <v>340</v>
      </c>
      <c r="B115" s="58"/>
      <c r="C115" s="63">
        <v>22.75</v>
      </c>
      <c r="D115" s="63">
        <v>23.89</v>
      </c>
      <c r="E115" s="60">
        <v>2960</v>
      </c>
      <c r="F115" s="61">
        <f>((D115*2080)+((D115*1.5))*880)</f>
        <v>81226</v>
      </c>
      <c r="G115" s="88"/>
      <c r="H115" s="101"/>
      <c r="I115" s="129" t="s">
        <v>302</v>
      </c>
      <c r="J115" s="125"/>
      <c r="K115" s="124"/>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row>
    <row r="116" spans="1:44" s="123" customFormat="1" x14ac:dyDescent="0.3">
      <c r="A116" s="62" t="s">
        <v>341</v>
      </c>
      <c r="B116" s="58"/>
      <c r="C116" s="63">
        <v>22</v>
      </c>
      <c r="D116" s="63">
        <v>23.1</v>
      </c>
      <c r="E116" s="60">
        <v>2960</v>
      </c>
      <c r="F116" s="61">
        <f t="shared" ref="F116:F124" si="11">((D116*2080)+((D116*1.5))*880)</f>
        <v>78540</v>
      </c>
      <c r="G116" s="88"/>
      <c r="H116" s="101"/>
      <c r="I116" s="132" t="s">
        <v>302</v>
      </c>
      <c r="J116" s="125"/>
      <c r="K116" s="124"/>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row>
    <row r="117" spans="1:44" s="123" customFormat="1" x14ac:dyDescent="0.3">
      <c r="A117" s="62" t="s">
        <v>342</v>
      </c>
      <c r="B117" s="58"/>
      <c r="C117" s="63">
        <v>21.25</v>
      </c>
      <c r="D117" s="63">
        <v>22.31</v>
      </c>
      <c r="E117" s="60">
        <v>2960</v>
      </c>
      <c r="F117" s="61">
        <f t="shared" si="11"/>
        <v>75854</v>
      </c>
      <c r="G117" s="88"/>
      <c r="H117" s="101"/>
      <c r="I117" s="129" t="s">
        <v>302</v>
      </c>
      <c r="J117" s="125"/>
      <c r="K117" s="124"/>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row>
    <row r="118" spans="1:44" s="123" customFormat="1" x14ac:dyDescent="0.3">
      <c r="A118" s="62" t="s">
        <v>343</v>
      </c>
      <c r="B118" s="58"/>
      <c r="C118" s="63">
        <v>19.75</v>
      </c>
      <c r="D118" s="63">
        <v>20.75</v>
      </c>
      <c r="E118" s="60">
        <v>2960</v>
      </c>
      <c r="F118" s="61">
        <f t="shared" si="11"/>
        <v>70550</v>
      </c>
      <c r="G118" s="88"/>
      <c r="H118" s="101"/>
      <c r="I118" s="132" t="s">
        <v>302</v>
      </c>
      <c r="J118" s="125"/>
      <c r="K118" s="124"/>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row>
    <row r="119" spans="1:44" s="123" customFormat="1" x14ac:dyDescent="0.3">
      <c r="A119" s="62" t="s">
        <v>344</v>
      </c>
      <c r="B119" s="58"/>
      <c r="C119" s="63">
        <v>20.5</v>
      </c>
      <c r="D119" s="63">
        <v>21.5</v>
      </c>
      <c r="E119" s="60">
        <v>2960</v>
      </c>
      <c r="F119" s="61">
        <f t="shared" si="11"/>
        <v>73100</v>
      </c>
      <c r="G119" s="88"/>
      <c r="H119" s="101"/>
      <c r="I119" s="129" t="s">
        <v>302</v>
      </c>
      <c r="J119" s="125"/>
      <c r="K119" s="124"/>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row>
    <row r="120" spans="1:44" s="123" customFormat="1" x14ac:dyDescent="0.3">
      <c r="A120" s="62" t="s">
        <v>348</v>
      </c>
      <c r="B120" s="58"/>
      <c r="C120" s="63">
        <v>19.75</v>
      </c>
      <c r="D120" s="63">
        <v>20.74</v>
      </c>
      <c r="E120" s="60">
        <v>2960</v>
      </c>
      <c r="F120" s="61">
        <f t="shared" si="11"/>
        <v>70516</v>
      </c>
      <c r="G120" s="88"/>
      <c r="H120" s="101"/>
      <c r="I120" s="132" t="s">
        <v>302</v>
      </c>
      <c r="J120" s="125"/>
      <c r="K120" s="124"/>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row>
    <row r="121" spans="1:44" s="123" customFormat="1" x14ac:dyDescent="0.3">
      <c r="A121" s="62" t="s">
        <v>345</v>
      </c>
      <c r="B121" s="58"/>
      <c r="C121" s="63">
        <v>19.25</v>
      </c>
      <c r="D121" s="63">
        <v>20.21</v>
      </c>
      <c r="E121" s="60">
        <v>2960</v>
      </c>
      <c r="F121" s="61">
        <f t="shared" si="11"/>
        <v>68714</v>
      </c>
      <c r="G121" s="88"/>
      <c r="H121" s="101"/>
      <c r="I121" s="129" t="s">
        <v>302</v>
      </c>
      <c r="J121" s="125"/>
      <c r="K121" s="124"/>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row>
    <row r="122" spans="1:44" s="123" customFormat="1" x14ac:dyDescent="0.3">
      <c r="A122" s="62" t="s">
        <v>346</v>
      </c>
      <c r="B122" s="58"/>
      <c r="C122" s="63">
        <v>18.5</v>
      </c>
      <c r="D122" s="63">
        <v>19.43</v>
      </c>
      <c r="E122" s="60">
        <v>2960</v>
      </c>
      <c r="F122" s="61">
        <f t="shared" si="11"/>
        <v>66062</v>
      </c>
      <c r="G122" s="88"/>
      <c r="H122" s="101"/>
      <c r="I122" s="132" t="s">
        <v>302</v>
      </c>
      <c r="J122" s="125"/>
      <c r="K122" s="124"/>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row>
    <row r="123" spans="1:44" s="123" customFormat="1" x14ac:dyDescent="0.3">
      <c r="A123" s="62" t="s">
        <v>347</v>
      </c>
      <c r="B123" s="58"/>
      <c r="C123" s="63">
        <v>19</v>
      </c>
      <c r="D123" s="63">
        <v>19.95</v>
      </c>
      <c r="E123" s="60">
        <v>2960</v>
      </c>
      <c r="F123" s="61">
        <f t="shared" si="11"/>
        <v>67830</v>
      </c>
      <c r="G123" s="88"/>
      <c r="H123" s="101"/>
      <c r="I123" s="129" t="s">
        <v>302</v>
      </c>
      <c r="J123" s="115"/>
      <c r="K123" s="124"/>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row>
    <row r="124" spans="1:44" s="123" customFormat="1" x14ac:dyDescent="0.3">
      <c r="A124" s="62" t="s">
        <v>349</v>
      </c>
      <c r="B124" s="58"/>
      <c r="C124" s="63">
        <v>18.25</v>
      </c>
      <c r="D124" s="63">
        <v>19.16</v>
      </c>
      <c r="E124" s="60">
        <v>2960</v>
      </c>
      <c r="F124" s="61">
        <f t="shared" si="11"/>
        <v>65144</v>
      </c>
      <c r="G124" s="88"/>
      <c r="H124" s="101"/>
      <c r="I124" s="132" t="s">
        <v>302</v>
      </c>
      <c r="J124" s="115"/>
      <c r="K124" s="124"/>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row>
    <row r="125" spans="1:44" s="123" customFormat="1" x14ac:dyDescent="0.3">
      <c r="A125" s="62" t="s">
        <v>350</v>
      </c>
      <c r="B125" s="58"/>
      <c r="C125" s="63">
        <v>17.5</v>
      </c>
      <c r="D125" s="63">
        <v>18.38</v>
      </c>
      <c r="E125" s="60">
        <v>2960</v>
      </c>
      <c r="F125" s="61">
        <f>((D125*2080)+((D125*1.5))*880)</f>
        <v>62492</v>
      </c>
      <c r="G125" s="88"/>
      <c r="H125" s="101"/>
      <c r="I125" s="129" t="s">
        <v>302</v>
      </c>
      <c r="J125" s="115"/>
      <c r="K125" s="124"/>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row>
    <row r="126" spans="1:44" s="123" customFormat="1" x14ac:dyDescent="0.3">
      <c r="A126" s="62" t="s">
        <v>351</v>
      </c>
      <c r="B126" s="58"/>
      <c r="C126" s="63">
        <v>17</v>
      </c>
      <c r="D126" s="63">
        <v>17.850000000000001</v>
      </c>
      <c r="E126" s="60">
        <v>2960</v>
      </c>
      <c r="F126" s="61">
        <f>((D126*2080)+((D126*1.5))*880)</f>
        <v>60690</v>
      </c>
      <c r="G126" s="88"/>
      <c r="H126" s="101"/>
      <c r="I126" s="132" t="s">
        <v>302</v>
      </c>
      <c r="J126" s="115"/>
      <c r="K126" s="124"/>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row>
    <row r="127" spans="1:44" s="123" customFormat="1" x14ac:dyDescent="0.3">
      <c r="A127" s="62" t="s">
        <v>352</v>
      </c>
      <c r="B127" s="58"/>
      <c r="C127" s="63">
        <v>24</v>
      </c>
      <c r="D127" s="63">
        <v>24.25</v>
      </c>
      <c r="E127" s="60"/>
      <c r="F127" s="61"/>
      <c r="G127" s="88"/>
      <c r="H127" s="101"/>
      <c r="I127" s="129" t="s">
        <v>302</v>
      </c>
      <c r="J127" s="125"/>
      <c r="K127" s="124"/>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row>
    <row r="128" spans="1:44" s="123" customFormat="1" x14ac:dyDescent="0.3">
      <c r="A128" s="62" t="s">
        <v>353</v>
      </c>
      <c r="B128" s="58"/>
      <c r="C128" s="63">
        <v>23</v>
      </c>
      <c r="D128" s="63">
        <v>24.15</v>
      </c>
      <c r="E128" s="60"/>
      <c r="F128" s="61"/>
      <c r="G128" s="88"/>
      <c r="H128" s="101"/>
      <c r="I128" s="132" t="s">
        <v>302</v>
      </c>
      <c r="J128" s="115"/>
      <c r="K128" s="124"/>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row>
    <row r="129" spans="1:44" s="123" customFormat="1" x14ac:dyDescent="0.3">
      <c r="A129" s="62" t="s">
        <v>354</v>
      </c>
      <c r="B129" s="58"/>
      <c r="C129" s="63">
        <v>22</v>
      </c>
      <c r="D129" s="63">
        <v>23.1</v>
      </c>
      <c r="E129" s="60"/>
      <c r="F129" s="61"/>
      <c r="G129" s="88"/>
      <c r="H129" s="101"/>
      <c r="I129" s="129" t="s">
        <v>302</v>
      </c>
      <c r="J129" s="115"/>
      <c r="K129" s="124"/>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row>
    <row r="130" spans="1:44" s="125" customFormat="1" x14ac:dyDescent="0.3">
      <c r="A130" s="125" t="s">
        <v>355</v>
      </c>
      <c r="B130" s="58"/>
      <c r="C130" s="63">
        <v>22</v>
      </c>
      <c r="D130" s="63">
        <v>23.1</v>
      </c>
      <c r="E130" s="60"/>
      <c r="F130" s="61"/>
      <c r="G130" s="88"/>
      <c r="H130" s="147"/>
      <c r="I130" s="132" t="s">
        <v>302</v>
      </c>
      <c r="J130" s="115"/>
      <c r="K130" s="12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row>
    <row r="131" spans="1:44" s="125" customFormat="1" x14ac:dyDescent="0.3">
      <c r="A131" s="62" t="s">
        <v>356</v>
      </c>
      <c r="B131" s="58"/>
      <c r="C131" s="63">
        <v>21</v>
      </c>
      <c r="D131" s="63">
        <v>22.05</v>
      </c>
      <c r="E131" s="60"/>
      <c r="F131" s="61"/>
      <c r="G131" s="88"/>
      <c r="H131" s="147"/>
      <c r="I131" s="129" t="s">
        <v>302</v>
      </c>
      <c r="J131" s="115"/>
      <c r="K131" s="12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row>
    <row r="132" spans="1:44" s="125" customFormat="1" x14ac:dyDescent="0.3">
      <c r="A132" s="125" t="s">
        <v>357</v>
      </c>
      <c r="B132" s="58"/>
      <c r="C132" s="63">
        <v>20</v>
      </c>
      <c r="D132" s="63">
        <v>21</v>
      </c>
      <c r="E132" s="60"/>
      <c r="F132" s="61"/>
      <c r="G132" s="88"/>
      <c r="H132" s="147"/>
      <c r="I132" s="132" t="s">
        <v>302</v>
      </c>
      <c r="K132" s="12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row>
    <row r="133" spans="1:44" s="125" customFormat="1" x14ac:dyDescent="0.3">
      <c r="A133" s="125" t="s">
        <v>358</v>
      </c>
      <c r="B133" s="58"/>
      <c r="C133" s="63">
        <v>21</v>
      </c>
      <c r="D133" s="63">
        <v>22.05</v>
      </c>
      <c r="E133" s="60"/>
      <c r="F133" s="61"/>
      <c r="G133" s="88"/>
      <c r="H133" s="147"/>
      <c r="I133" s="129" t="s">
        <v>302</v>
      </c>
      <c r="J133" s="115"/>
      <c r="K133" s="12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4"/>
      <c r="AN133" s="144"/>
      <c r="AO133" s="144"/>
      <c r="AP133" s="144"/>
      <c r="AQ133" s="144"/>
      <c r="AR133" s="144"/>
    </row>
    <row r="134" spans="1:44" s="125" customFormat="1" x14ac:dyDescent="0.3">
      <c r="A134" s="62" t="s">
        <v>359</v>
      </c>
      <c r="B134" s="58"/>
      <c r="C134" s="63">
        <v>19.75</v>
      </c>
      <c r="D134" s="63">
        <v>20.75</v>
      </c>
      <c r="E134" s="60"/>
      <c r="F134" s="61"/>
      <c r="G134" s="88"/>
      <c r="H134" s="147"/>
      <c r="I134" s="132" t="s">
        <v>302</v>
      </c>
      <c r="K134" s="12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4"/>
      <c r="AN134" s="144"/>
      <c r="AO134" s="144"/>
      <c r="AP134" s="144"/>
      <c r="AQ134" s="144"/>
      <c r="AR134" s="144"/>
    </row>
    <row r="135" spans="1:44" s="125" customFormat="1" x14ac:dyDescent="0.3">
      <c r="A135" s="62" t="s">
        <v>360</v>
      </c>
      <c r="B135" s="58"/>
      <c r="C135" s="63">
        <v>19</v>
      </c>
      <c r="D135" s="63">
        <v>19.95</v>
      </c>
      <c r="E135" s="60"/>
      <c r="F135" s="61"/>
      <c r="G135" s="88"/>
      <c r="H135" s="147"/>
      <c r="I135" s="129" t="s">
        <v>302</v>
      </c>
      <c r="K135" s="12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4"/>
      <c r="AN135" s="144"/>
      <c r="AO135" s="144"/>
      <c r="AP135" s="144"/>
      <c r="AQ135" s="144"/>
      <c r="AR135" s="144"/>
    </row>
    <row r="136" spans="1:44" s="125" customFormat="1" x14ac:dyDescent="0.3">
      <c r="A136" s="125" t="s">
        <v>394</v>
      </c>
      <c r="B136" s="58"/>
      <c r="C136" s="63">
        <v>25</v>
      </c>
      <c r="D136" s="63">
        <v>27.5</v>
      </c>
      <c r="E136" s="60"/>
      <c r="F136" s="61"/>
      <c r="G136" s="88"/>
      <c r="H136" s="147"/>
      <c r="I136" s="132" t="s">
        <v>302</v>
      </c>
      <c r="K136" s="12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c r="AQ136" s="144"/>
      <c r="AR136" s="144"/>
    </row>
    <row r="137" spans="1:44" s="125" customFormat="1" x14ac:dyDescent="0.3">
      <c r="A137" s="62" t="s">
        <v>234</v>
      </c>
      <c r="B137" s="58"/>
      <c r="C137" s="63">
        <v>1</v>
      </c>
      <c r="D137" s="63">
        <v>1</v>
      </c>
      <c r="E137" s="60"/>
      <c r="F137" s="61"/>
      <c r="G137" s="88"/>
      <c r="H137" s="147"/>
      <c r="I137" s="129" t="s">
        <v>302</v>
      </c>
      <c r="K137" s="12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4"/>
      <c r="AN137" s="144"/>
      <c r="AO137" s="144"/>
      <c r="AP137" s="144"/>
      <c r="AQ137" s="144"/>
      <c r="AR137" s="144"/>
    </row>
    <row r="138" spans="1:44" s="125" customFormat="1" x14ac:dyDescent="0.3">
      <c r="A138" s="62" t="s">
        <v>361</v>
      </c>
      <c r="B138" s="58"/>
      <c r="C138" s="63">
        <v>4</v>
      </c>
      <c r="D138" s="63">
        <v>4</v>
      </c>
      <c r="E138" s="60"/>
      <c r="F138" s="61"/>
      <c r="G138" s="88"/>
      <c r="H138" s="147"/>
      <c r="I138" s="132" t="s">
        <v>302</v>
      </c>
      <c r="K138" s="12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4"/>
      <c r="AN138" s="144"/>
      <c r="AO138" s="144"/>
      <c r="AP138" s="144"/>
      <c r="AQ138" s="144"/>
      <c r="AR138" s="144"/>
    </row>
    <row r="139" spans="1:44" s="41" customFormat="1" x14ac:dyDescent="0.3">
      <c r="A139" s="237" t="s">
        <v>228</v>
      </c>
      <c r="B139" s="237"/>
      <c r="C139" s="237"/>
      <c r="D139" s="237"/>
      <c r="E139" s="237"/>
      <c r="F139" s="237"/>
      <c r="G139" s="237"/>
      <c r="H139" s="101"/>
      <c r="I139" s="128"/>
      <c r="J139" s="115"/>
      <c r="K139" s="114"/>
      <c r="L139"/>
      <c r="M139"/>
      <c r="N139"/>
      <c r="O139"/>
      <c r="P139"/>
      <c r="Q139"/>
    </row>
    <row r="140" spans="1:44" x14ac:dyDescent="0.3">
      <c r="A140" s="58" t="s">
        <v>84</v>
      </c>
      <c r="B140" s="58"/>
      <c r="C140" s="59">
        <v>19.3</v>
      </c>
      <c r="D140" s="59">
        <f>C140*1.03</f>
        <v>19.879000000000001</v>
      </c>
      <c r="E140" s="60">
        <v>1820</v>
      </c>
      <c r="F140" s="61">
        <f>D140*E140</f>
        <v>36179.78</v>
      </c>
      <c r="G140" s="88"/>
      <c r="H140" s="96"/>
      <c r="I140" s="129" t="s">
        <v>302</v>
      </c>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row>
    <row r="141" spans="1:44" x14ac:dyDescent="0.3">
      <c r="A141" s="236" t="s">
        <v>229</v>
      </c>
      <c r="B141" s="236"/>
      <c r="C141" s="236"/>
      <c r="D141" s="236"/>
      <c r="E141" s="236"/>
      <c r="F141" s="236"/>
      <c r="G141" s="236"/>
      <c r="H141" s="10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row>
    <row r="142" spans="1:44" x14ac:dyDescent="0.3">
      <c r="A142" s="66" t="s">
        <v>230</v>
      </c>
      <c r="B142" s="66"/>
      <c r="C142" s="97">
        <v>38.28</v>
      </c>
      <c r="D142" s="97">
        <f>C142</f>
        <v>38.28</v>
      </c>
      <c r="E142" s="77">
        <v>1820</v>
      </c>
      <c r="F142" s="70">
        <f>D142*E142</f>
        <v>69669.600000000006</v>
      </c>
      <c r="G142" s="90"/>
      <c r="H142" s="96"/>
      <c r="I142" s="129" t="s">
        <v>302</v>
      </c>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row>
    <row r="143" spans="1:44" s="123" customFormat="1" x14ac:dyDescent="0.3">
      <c r="A143" s="150" t="s">
        <v>231</v>
      </c>
      <c r="B143" s="150"/>
      <c r="C143" s="151"/>
      <c r="D143" s="151"/>
      <c r="E143" s="152"/>
      <c r="F143" s="153">
        <v>25000</v>
      </c>
      <c r="G143" s="154"/>
      <c r="H143" s="101"/>
      <c r="I143" s="132" t="s">
        <v>302</v>
      </c>
      <c r="J143" s="115"/>
      <c r="K143" s="124"/>
    </row>
    <row r="144" spans="1:44" s="49" customFormat="1" x14ac:dyDescent="0.3">
      <c r="A144" s="62" t="s">
        <v>250</v>
      </c>
      <c r="B144" s="62"/>
      <c r="C144" s="59">
        <v>20.329999999999998</v>
      </c>
      <c r="D144" s="63">
        <f t="shared" ref="D144:D154" si="12">C144</f>
        <v>20.329999999999998</v>
      </c>
      <c r="E144" s="71">
        <v>1820</v>
      </c>
      <c r="F144" s="61">
        <f>D144*E144</f>
        <v>37000.6</v>
      </c>
      <c r="G144" s="88"/>
      <c r="H144" s="96"/>
      <c r="I144" s="129" t="s">
        <v>302</v>
      </c>
      <c r="J144" s="157"/>
      <c r="K144" s="114"/>
      <c r="L144"/>
      <c r="M144"/>
      <c r="N144"/>
      <c r="O144"/>
      <c r="P144"/>
      <c r="Q144"/>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row>
    <row r="145" spans="1:44" x14ac:dyDescent="0.3">
      <c r="A145" s="58" t="s">
        <v>249</v>
      </c>
      <c r="B145" s="58"/>
      <c r="C145" s="59">
        <v>22.81</v>
      </c>
      <c r="D145" s="63">
        <f t="shared" si="12"/>
        <v>22.81</v>
      </c>
      <c r="E145" s="60">
        <v>1820</v>
      </c>
      <c r="F145" s="61">
        <f t="shared" ref="F145:F153" si="13">D145*E145</f>
        <v>41514.199999999997</v>
      </c>
      <c r="G145" s="88"/>
      <c r="H145" s="96"/>
      <c r="I145" s="132" t="s">
        <v>302</v>
      </c>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row>
    <row r="146" spans="1:44" s="46" customFormat="1" x14ac:dyDescent="0.3">
      <c r="A146" s="72" t="s">
        <v>232</v>
      </c>
      <c r="B146" s="72"/>
      <c r="C146" s="73">
        <v>20.329999999999998</v>
      </c>
      <c r="D146" s="73">
        <f t="shared" si="12"/>
        <v>20.329999999999998</v>
      </c>
      <c r="E146" s="75">
        <v>1820</v>
      </c>
      <c r="F146" s="74">
        <f t="shared" si="13"/>
        <v>37000.6</v>
      </c>
      <c r="G146" s="93"/>
      <c r="H146" s="96"/>
      <c r="I146" s="129" t="s">
        <v>302</v>
      </c>
      <c r="J146" s="115"/>
      <c r="K146" s="114"/>
      <c r="L146"/>
      <c r="M146"/>
      <c r="N146"/>
      <c r="O146"/>
      <c r="P146"/>
      <c r="Q146"/>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row>
    <row r="147" spans="1:44" s="46" customFormat="1" x14ac:dyDescent="0.3">
      <c r="A147" s="66" t="s">
        <v>319</v>
      </c>
      <c r="B147" s="66"/>
      <c r="C147" s="97">
        <v>34.29</v>
      </c>
      <c r="D147" s="97">
        <f t="shared" si="12"/>
        <v>34.29</v>
      </c>
      <c r="E147" s="160">
        <v>1820</v>
      </c>
      <c r="F147" s="161">
        <f t="shared" si="13"/>
        <v>62407.799999999996</v>
      </c>
      <c r="G147" s="90"/>
      <c r="H147" s="96"/>
      <c r="I147" s="132" t="s">
        <v>302</v>
      </c>
      <c r="J147" s="115"/>
      <c r="K147" s="114"/>
      <c r="L147"/>
      <c r="M147"/>
      <c r="N147"/>
      <c r="O147"/>
      <c r="P147"/>
      <c r="Q147"/>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row>
    <row r="148" spans="1:44" s="131" customFormat="1" x14ac:dyDescent="0.3">
      <c r="A148" s="58" t="s">
        <v>428</v>
      </c>
      <c r="B148" s="58"/>
      <c r="C148" s="59">
        <v>32.229999999999997</v>
      </c>
      <c r="D148" s="63">
        <f t="shared" si="12"/>
        <v>32.229999999999997</v>
      </c>
      <c r="E148" s="78">
        <v>1820</v>
      </c>
      <c r="F148" s="61">
        <f t="shared" si="13"/>
        <v>58658.599999999991</v>
      </c>
      <c r="G148" s="93"/>
      <c r="H148" s="96"/>
      <c r="I148" s="129" t="s">
        <v>302</v>
      </c>
      <c r="J148" s="115"/>
      <c r="K148" s="124"/>
      <c r="L148" s="123"/>
      <c r="M148" s="123"/>
      <c r="N148" s="123"/>
      <c r="O148" s="123"/>
      <c r="P148" s="123"/>
      <c r="Q148" s="123"/>
      <c r="R148" s="126"/>
      <c r="S148" s="126"/>
      <c r="T148" s="126"/>
      <c r="U148" s="126"/>
      <c r="V148" s="126"/>
      <c r="W148" s="126"/>
      <c r="X148" s="126"/>
      <c r="Y148" s="126"/>
      <c r="Z148" s="126"/>
      <c r="AA148" s="126"/>
      <c r="AB148" s="126"/>
      <c r="AC148" s="126"/>
      <c r="AD148" s="126"/>
      <c r="AE148" s="126"/>
      <c r="AF148" s="126"/>
      <c r="AG148" s="126"/>
      <c r="AH148" s="126"/>
      <c r="AI148" s="126"/>
      <c r="AJ148" s="126"/>
      <c r="AK148" s="126"/>
      <c r="AL148" s="126"/>
      <c r="AM148" s="126"/>
      <c r="AN148" s="126"/>
      <c r="AO148" s="126"/>
      <c r="AP148" s="126"/>
      <c r="AQ148" s="126"/>
      <c r="AR148" s="126"/>
    </row>
    <row r="149" spans="1:44" s="41" customFormat="1" x14ac:dyDescent="0.3">
      <c r="A149" s="66" t="s">
        <v>320</v>
      </c>
      <c r="B149" s="66"/>
      <c r="C149" s="97">
        <v>32.229999999999997</v>
      </c>
      <c r="D149" s="97">
        <f t="shared" si="12"/>
        <v>32.229999999999997</v>
      </c>
      <c r="E149" s="160">
        <v>1820</v>
      </c>
      <c r="F149" s="161">
        <f t="shared" si="13"/>
        <v>58658.599999999991</v>
      </c>
      <c r="G149" s="90"/>
      <c r="H149" s="96"/>
      <c r="I149" s="132" t="s">
        <v>302</v>
      </c>
      <c r="J149" s="115"/>
      <c r="K149" s="114"/>
      <c r="L149"/>
      <c r="M149"/>
      <c r="N149"/>
      <c r="O149"/>
      <c r="P149"/>
      <c r="Q149"/>
    </row>
    <row r="150" spans="1:44" s="126" customFormat="1" x14ac:dyDescent="0.3">
      <c r="A150" s="72" t="s">
        <v>328</v>
      </c>
      <c r="B150" s="72"/>
      <c r="C150" s="73">
        <v>26.88</v>
      </c>
      <c r="D150" s="73">
        <f t="shared" si="12"/>
        <v>26.88</v>
      </c>
      <c r="E150" s="149">
        <v>1820</v>
      </c>
      <c r="F150" s="74">
        <f t="shared" si="13"/>
        <v>48921.599999999999</v>
      </c>
      <c r="G150" s="93"/>
      <c r="H150" s="96"/>
      <c r="I150" s="129" t="s">
        <v>302</v>
      </c>
      <c r="J150" s="115"/>
      <c r="K150" s="124"/>
      <c r="L150" s="123"/>
      <c r="M150" s="123"/>
      <c r="N150" s="123"/>
      <c r="O150" s="123"/>
      <c r="P150" s="123"/>
      <c r="Q150" s="123"/>
    </row>
    <row r="151" spans="1:44" s="126" customFormat="1" x14ac:dyDescent="0.3">
      <c r="A151" s="72" t="s">
        <v>329</v>
      </c>
      <c r="B151" s="72"/>
      <c r="C151" s="73">
        <v>23.1</v>
      </c>
      <c r="D151" s="73">
        <f t="shared" si="12"/>
        <v>23.1</v>
      </c>
      <c r="E151" s="149">
        <v>1820</v>
      </c>
      <c r="F151" s="74">
        <f t="shared" si="13"/>
        <v>42042</v>
      </c>
      <c r="G151" s="93"/>
      <c r="H151" s="96"/>
      <c r="I151" s="132" t="s">
        <v>302</v>
      </c>
      <c r="J151" s="115"/>
      <c r="K151" s="124"/>
      <c r="L151" s="123"/>
      <c r="M151" s="123"/>
      <c r="N151" s="123"/>
      <c r="O151" s="123"/>
      <c r="P151" s="123"/>
      <c r="Q151" s="123"/>
    </row>
    <row r="152" spans="1:44" s="126" customFormat="1" x14ac:dyDescent="0.3">
      <c r="A152" s="58" t="s">
        <v>392</v>
      </c>
      <c r="B152" s="58"/>
      <c r="C152" s="59">
        <v>27.5</v>
      </c>
      <c r="D152" s="63">
        <f t="shared" si="12"/>
        <v>27.5</v>
      </c>
      <c r="E152" s="78">
        <v>1820</v>
      </c>
      <c r="F152" s="61">
        <f t="shared" si="13"/>
        <v>50050</v>
      </c>
      <c r="G152" s="88"/>
      <c r="H152" s="96"/>
      <c r="I152" s="128"/>
      <c r="J152" s="119"/>
      <c r="K152" s="124"/>
      <c r="L152" s="123"/>
      <c r="M152" s="123"/>
      <c r="N152" s="123"/>
      <c r="O152" s="123"/>
      <c r="P152" s="123"/>
      <c r="Q152" s="123"/>
    </row>
    <row r="153" spans="1:44" s="126" customFormat="1" x14ac:dyDescent="0.3">
      <c r="A153" s="58" t="s">
        <v>393</v>
      </c>
      <c r="B153" s="58"/>
      <c r="C153" s="59">
        <v>27.5</v>
      </c>
      <c r="D153" s="63">
        <f t="shared" si="12"/>
        <v>27.5</v>
      </c>
      <c r="E153" s="78">
        <v>1820</v>
      </c>
      <c r="F153" s="61">
        <f t="shared" si="13"/>
        <v>50050</v>
      </c>
      <c r="G153" s="88"/>
      <c r="H153" s="96"/>
      <c r="I153" s="128"/>
      <c r="J153" s="119"/>
      <c r="K153" s="124"/>
      <c r="L153" s="123"/>
      <c r="M153" s="123"/>
      <c r="N153" s="123"/>
      <c r="O153" s="123"/>
      <c r="P153" s="123"/>
      <c r="Q153" s="123"/>
    </row>
    <row r="154" spans="1:44" s="123" customFormat="1" x14ac:dyDescent="0.3">
      <c r="A154" s="72" t="s">
        <v>407</v>
      </c>
      <c r="B154" s="72"/>
      <c r="C154" s="73">
        <v>11.19</v>
      </c>
      <c r="D154" s="148">
        <f t="shared" si="12"/>
        <v>11.19</v>
      </c>
      <c r="E154" s="131"/>
      <c r="F154" s="74"/>
      <c r="G154" s="88"/>
      <c r="H154" s="96"/>
      <c r="I154" s="128"/>
      <c r="J154" s="119"/>
      <c r="K154" s="96"/>
    </row>
    <row r="155" spans="1:44" s="49" customFormat="1" x14ac:dyDescent="0.3">
      <c r="A155" s="236" t="s">
        <v>233</v>
      </c>
      <c r="B155" s="236"/>
      <c r="C155" s="236"/>
      <c r="D155" s="236"/>
      <c r="E155" s="236"/>
      <c r="F155" s="236"/>
      <c r="G155" s="236"/>
      <c r="H155" s="101"/>
      <c r="I155" s="128"/>
      <c r="J155" s="125"/>
      <c r="K155" s="114"/>
      <c r="L155"/>
      <c r="M155"/>
      <c r="N155"/>
      <c r="O155"/>
      <c r="P155"/>
      <c r="Q155"/>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row>
    <row r="156" spans="1:44" s="49" customFormat="1" x14ac:dyDescent="0.3">
      <c r="A156" s="66" t="s">
        <v>234</v>
      </c>
      <c r="B156" s="66"/>
      <c r="C156" s="68">
        <v>29.75</v>
      </c>
      <c r="D156" s="97">
        <f>C156*1.03</f>
        <v>30.642500000000002</v>
      </c>
      <c r="E156" s="69">
        <v>2080</v>
      </c>
      <c r="F156" s="70">
        <f>D156*E156</f>
        <v>63736.4</v>
      </c>
      <c r="G156" s="90"/>
      <c r="H156" s="101"/>
      <c r="I156" s="129" t="s">
        <v>302</v>
      </c>
      <c r="J156" s="125"/>
      <c r="K156" s="114"/>
      <c r="L156"/>
      <c r="M156"/>
      <c r="N156"/>
      <c r="O156"/>
      <c r="P156"/>
      <c r="Q156"/>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row>
    <row r="157" spans="1:44" s="115" customFormat="1" x14ac:dyDescent="0.3">
      <c r="A157" s="115" t="s">
        <v>363</v>
      </c>
      <c r="B157" s="58"/>
      <c r="C157" s="157">
        <v>21.74</v>
      </c>
      <c r="D157" s="157">
        <f>C157*1.03</f>
        <v>22.392199999999999</v>
      </c>
      <c r="E157" s="78">
        <v>2080</v>
      </c>
      <c r="F157" s="157">
        <f>D157*E157</f>
        <v>46575.775999999998</v>
      </c>
      <c r="G157" s="88"/>
      <c r="H157" s="96"/>
      <c r="I157" s="132" t="s">
        <v>302</v>
      </c>
      <c r="J157" s="125"/>
      <c r="K157" s="114"/>
    </row>
    <row r="158" spans="1:44" s="155" customFormat="1" x14ac:dyDescent="0.3">
      <c r="A158" s="115" t="s">
        <v>365</v>
      </c>
      <c r="B158" s="58"/>
      <c r="C158" s="157">
        <v>23.5</v>
      </c>
      <c r="D158" s="157">
        <f t="shared" ref="D158:D173" si="14">C158*1.03</f>
        <v>24.205000000000002</v>
      </c>
      <c r="E158" s="78">
        <v>2080</v>
      </c>
      <c r="F158" s="157">
        <f>D158*E158</f>
        <v>50346.400000000001</v>
      </c>
      <c r="G158" s="88"/>
      <c r="H158" s="115"/>
      <c r="I158" s="129" t="s">
        <v>302</v>
      </c>
      <c r="J158" s="115"/>
      <c r="K158" s="114"/>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row>
    <row r="159" spans="1:44" s="155" customFormat="1" x14ac:dyDescent="0.3">
      <c r="A159" s="115" t="s">
        <v>366</v>
      </c>
      <c r="B159" s="58"/>
      <c r="C159" s="157">
        <v>23.5</v>
      </c>
      <c r="D159" s="157">
        <f t="shared" si="14"/>
        <v>24.205000000000002</v>
      </c>
      <c r="E159" s="78">
        <v>2080</v>
      </c>
      <c r="F159" s="157">
        <f t="shared" ref="F159:F169" si="15">D159*E159</f>
        <v>50346.400000000001</v>
      </c>
      <c r="G159" s="88"/>
      <c r="H159" s="115"/>
      <c r="I159" s="132" t="s">
        <v>302</v>
      </c>
      <c r="J159" s="115"/>
      <c r="K159" s="114"/>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row>
    <row r="160" spans="1:44" s="155" customFormat="1" x14ac:dyDescent="0.3">
      <c r="A160" s="115" t="s">
        <v>367</v>
      </c>
      <c r="B160" s="58"/>
      <c r="C160" s="157">
        <v>23.5</v>
      </c>
      <c r="D160" s="157">
        <f t="shared" si="14"/>
        <v>24.205000000000002</v>
      </c>
      <c r="E160" s="78">
        <v>2080</v>
      </c>
      <c r="F160" s="157">
        <f t="shared" si="15"/>
        <v>50346.400000000001</v>
      </c>
      <c r="G160" s="88"/>
      <c r="H160" s="115"/>
      <c r="I160" s="129" t="s">
        <v>302</v>
      </c>
      <c r="J160" s="115"/>
      <c r="K160" s="114"/>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row>
    <row r="161" spans="1:44" s="155" customFormat="1" x14ac:dyDescent="0.3">
      <c r="A161" s="115" t="s">
        <v>321</v>
      </c>
      <c r="B161" s="58"/>
      <c r="C161" s="157">
        <v>21.91</v>
      </c>
      <c r="D161" s="157">
        <f t="shared" si="14"/>
        <v>22.567299999999999</v>
      </c>
      <c r="E161" s="78">
        <v>2080</v>
      </c>
      <c r="F161" s="157">
        <f t="shared" si="15"/>
        <v>46939.983999999997</v>
      </c>
      <c r="G161" s="88"/>
      <c r="H161" s="115"/>
      <c r="I161" s="132" t="s">
        <v>302</v>
      </c>
      <c r="J161" s="125"/>
      <c r="K161" s="114"/>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row>
    <row r="162" spans="1:44" s="155" customFormat="1" x14ac:dyDescent="0.3">
      <c r="A162" s="115" t="s">
        <v>322</v>
      </c>
      <c r="B162" s="58"/>
      <c r="C162" s="157">
        <v>21.91</v>
      </c>
      <c r="D162" s="157">
        <f t="shared" si="14"/>
        <v>22.567299999999999</v>
      </c>
      <c r="E162" s="78">
        <v>2080</v>
      </c>
      <c r="F162" s="157">
        <f t="shared" si="15"/>
        <v>46939.983999999997</v>
      </c>
      <c r="G162" s="88"/>
      <c r="H162" s="115"/>
      <c r="I162" s="129" t="s">
        <v>302</v>
      </c>
      <c r="J162" s="157"/>
      <c r="K162" s="114"/>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row>
    <row r="163" spans="1:44" s="155" customFormat="1" x14ac:dyDescent="0.3">
      <c r="A163" s="115" t="s">
        <v>323</v>
      </c>
      <c r="B163" s="58"/>
      <c r="C163" s="157">
        <v>21.91</v>
      </c>
      <c r="D163" s="157">
        <f t="shared" si="14"/>
        <v>22.567299999999999</v>
      </c>
      <c r="E163" s="78">
        <v>2080</v>
      </c>
      <c r="F163" s="157">
        <f t="shared" si="15"/>
        <v>46939.983999999997</v>
      </c>
      <c r="G163" s="88"/>
      <c r="H163" s="115"/>
      <c r="I163" s="132" t="s">
        <v>302</v>
      </c>
      <c r="J163" s="115"/>
      <c r="K163" s="114"/>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row>
    <row r="164" spans="1:44" s="155" customFormat="1" x14ac:dyDescent="0.3">
      <c r="A164" s="115" t="s">
        <v>324</v>
      </c>
      <c r="B164" s="58"/>
      <c r="C164" s="157">
        <v>21.91</v>
      </c>
      <c r="D164" s="157">
        <f t="shared" si="14"/>
        <v>22.567299999999999</v>
      </c>
      <c r="E164" s="78">
        <v>2080</v>
      </c>
      <c r="F164" s="157">
        <f t="shared" si="15"/>
        <v>46939.983999999997</v>
      </c>
      <c r="G164" s="88"/>
      <c r="H164" s="115"/>
      <c r="I164" s="129" t="s">
        <v>302</v>
      </c>
      <c r="J164" s="115"/>
      <c r="K164" s="114"/>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row>
    <row r="165" spans="1:44" s="155" customFormat="1" x14ac:dyDescent="0.3">
      <c r="A165" s="115" t="s">
        <v>325</v>
      </c>
      <c r="B165" s="58"/>
      <c r="C165" s="157">
        <v>21.91</v>
      </c>
      <c r="D165" s="157">
        <f t="shared" si="14"/>
        <v>22.567299999999999</v>
      </c>
      <c r="E165" s="78">
        <v>2080</v>
      </c>
      <c r="F165" s="157">
        <f t="shared" si="15"/>
        <v>46939.983999999997</v>
      </c>
      <c r="G165" s="88"/>
      <c r="H165" s="115"/>
      <c r="I165" s="132" t="s">
        <v>302</v>
      </c>
      <c r="J165" s="115"/>
      <c r="K165" s="114"/>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row>
    <row r="166" spans="1:44" s="155" customFormat="1" x14ac:dyDescent="0.3">
      <c r="A166" s="115" t="s">
        <v>326</v>
      </c>
      <c r="B166" s="58"/>
      <c r="C166" s="157">
        <v>21.91</v>
      </c>
      <c r="D166" s="157">
        <f t="shared" si="14"/>
        <v>22.567299999999999</v>
      </c>
      <c r="E166" s="78">
        <v>2080</v>
      </c>
      <c r="F166" s="157">
        <f t="shared" si="15"/>
        <v>46939.983999999997</v>
      </c>
      <c r="G166" s="88"/>
      <c r="H166" s="115"/>
      <c r="I166" s="129" t="s">
        <v>302</v>
      </c>
      <c r="J166" s="115"/>
      <c r="K166" s="114"/>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row>
    <row r="167" spans="1:44" s="155" customFormat="1" x14ac:dyDescent="0.3">
      <c r="A167" s="115" t="s">
        <v>327</v>
      </c>
      <c r="B167" s="58"/>
      <c r="C167" s="157">
        <v>21.91</v>
      </c>
      <c r="D167" s="157">
        <f t="shared" si="14"/>
        <v>22.567299999999999</v>
      </c>
      <c r="E167" s="78">
        <v>2080</v>
      </c>
      <c r="F167" s="157">
        <f t="shared" si="15"/>
        <v>46939.983999999997</v>
      </c>
      <c r="G167" s="88"/>
      <c r="H167" s="115"/>
      <c r="I167" s="132" t="s">
        <v>302</v>
      </c>
      <c r="J167" s="115"/>
      <c r="K167" s="114"/>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row>
    <row r="168" spans="1:44" s="156" customFormat="1" x14ac:dyDescent="0.3">
      <c r="A168" s="115" t="s">
        <v>364</v>
      </c>
      <c r="B168" s="106"/>
      <c r="C168" s="157">
        <v>21.91</v>
      </c>
      <c r="D168" s="157">
        <f t="shared" si="14"/>
        <v>22.567299999999999</v>
      </c>
      <c r="E168" s="78">
        <v>2080</v>
      </c>
      <c r="F168" s="157">
        <f t="shared" si="15"/>
        <v>46939.983999999997</v>
      </c>
      <c r="G168" s="107"/>
      <c r="H168" s="133"/>
      <c r="I168" s="129" t="s">
        <v>302</v>
      </c>
      <c r="J168" s="115"/>
      <c r="K168" s="118"/>
      <c r="L168" s="119"/>
      <c r="M168" s="119"/>
      <c r="N168" s="119"/>
      <c r="O168" s="119"/>
      <c r="P168" s="119"/>
      <c r="Q168" s="119"/>
    </row>
    <row r="169" spans="1:44" s="156" customFormat="1" x14ac:dyDescent="0.3">
      <c r="A169" s="115" t="s">
        <v>453</v>
      </c>
      <c r="B169" s="106"/>
      <c r="C169" s="157">
        <v>23.75</v>
      </c>
      <c r="D169" s="157">
        <f t="shared" si="14"/>
        <v>24.462500000000002</v>
      </c>
      <c r="E169" s="78">
        <v>2080</v>
      </c>
      <c r="F169" s="157">
        <f t="shared" si="15"/>
        <v>50882.000000000007</v>
      </c>
      <c r="G169" s="107"/>
      <c r="H169" s="133"/>
      <c r="I169" s="129" t="s">
        <v>302</v>
      </c>
      <c r="J169" s="115"/>
      <c r="K169" s="118"/>
      <c r="L169" s="119"/>
      <c r="M169" s="119"/>
      <c r="N169" s="119"/>
      <c r="O169" s="119"/>
      <c r="P169" s="119"/>
      <c r="Q169" s="119"/>
    </row>
    <row r="170" spans="1:44" s="119" customFormat="1" x14ac:dyDescent="0.3">
      <c r="A170" s="115" t="s">
        <v>388</v>
      </c>
      <c r="B170" s="106"/>
      <c r="C170" s="157">
        <v>21.91</v>
      </c>
      <c r="D170" s="157">
        <f t="shared" si="14"/>
        <v>22.567299999999999</v>
      </c>
      <c r="E170" s="78"/>
      <c r="F170" s="157"/>
      <c r="G170" s="107"/>
      <c r="H170" s="133"/>
      <c r="I170" s="129" t="s">
        <v>302</v>
      </c>
      <c r="J170" s="115"/>
      <c r="K170" s="121"/>
    </row>
    <row r="171" spans="1:44" s="125" customFormat="1" x14ac:dyDescent="0.3">
      <c r="A171" s="115" t="s">
        <v>389</v>
      </c>
      <c r="B171" s="58"/>
      <c r="C171" s="157">
        <v>21.91</v>
      </c>
      <c r="D171" s="157">
        <f t="shared" si="14"/>
        <v>22.567299999999999</v>
      </c>
      <c r="E171" s="78"/>
      <c r="F171" s="61"/>
      <c r="G171" s="88"/>
      <c r="H171" s="96"/>
      <c r="I171" s="132" t="s">
        <v>302</v>
      </c>
      <c r="J171"/>
      <c r="K171" s="96"/>
    </row>
    <row r="172" spans="1:44" s="125" customFormat="1" x14ac:dyDescent="0.3">
      <c r="A172" s="115" t="s">
        <v>399</v>
      </c>
      <c r="B172" s="58"/>
      <c r="C172" s="157">
        <v>21.91</v>
      </c>
      <c r="D172" s="157">
        <f t="shared" si="14"/>
        <v>22.567299999999999</v>
      </c>
      <c r="E172" s="78"/>
      <c r="F172" s="61"/>
      <c r="G172" s="88"/>
      <c r="H172" s="96"/>
      <c r="I172" s="128"/>
      <c r="J172"/>
      <c r="K172" s="96"/>
    </row>
    <row r="173" spans="1:44" s="125" customFormat="1" x14ac:dyDescent="0.3">
      <c r="A173" s="115" t="s">
        <v>400</v>
      </c>
      <c r="B173" s="58"/>
      <c r="C173" s="157">
        <v>18.62</v>
      </c>
      <c r="D173" s="157">
        <f t="shared" si="14"/>
        <v>19.178600000000003</v>
      </c>
      <c r="E173" s="78"/>
      <c r="F173" s="61"/>
      <c r="G173" s="88"/>
      <c r="H173" s="96"/>
      <c r="I173" s="128"/>
      <c r="J173" s="123"/>
      <c r="K173" s="96"/>
    </row>
    <row r="174" spans="1:44" x14ac:dyDescent="0.3">
      <c r="A174" s="237" t="s">
        <v>269</v>
      </c>
      <c r="B174" s="237"/>
      <c r="C174" s="237"/>
      <c r="D174" s="237"/>
      <c r="E174" s="237"/>
      <c r="F174" s="237"/>
      <c r="G174" s="237"/>
      <c r="H174" s="96"/>
      <c r="J174" s="123"/>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1:44" x14ac:dyDescent="0.3">
      <c r="A175" s="58" t="s">
        <v>270</v>
      </c>
      <c r="B175" s="58"/>
      <c r="C175" s="59">
        <v>20.74</v>
      </c>
      <c r="D175" s="59">
        <f>C175*1.03</f>
        <v>21.362199999999998</v>
      </c>
      <c r="E175" s="78">
        <v>1820</v>
      </c>
      <c r="F175" s="61">
        <f>D175*E175</f>
        <v>38879.203999999998</v>
      </c>
      <c r="G175" s="88"/>
      <c r="H175" s="101"/>
      <c r="I175" s="129" t="s">
        <v>302</v>
      </c>
      <c r="J175" s="123"/>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1:44" x14ac:dyDescent="0.3">
      <c r="A176" s="236" t="s">
        <v>275</v>
      </c>
      <c r="B176" s="236"/>
      <c r="C176" s="236"/>
      <c r="D176" s="236"/>
      <c r="E176" s="236"/>
      <c r="F176" s="236"/>
      <c r="G176" s="236"/>
      <c r="H176" s="101"/>
      <c r="J176" s="123"/>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row>
    <row r="177" spans="1:44" s="125" customFormat="1" x14ac:dyDescent="0.3">
      <c r="A177" s="179" t="s">
        <v>337</v>
      </c>
      <c r="B177" s="179"/>
      <c r="C177" s="180">
        <v>49.02</v>
      </c>
      <c r="D177" s="180">
        <f>C177*1.03</f>
        <v>50.490600000000008</v>
      </c>
      <c r="E177" s="179">
        <v>1820</v>
      </c>
      <c r="F177" s="180">
        <f>D177*E177</f>
        <v>91892.892000000007</v>
      </c>
      <c r="G177" s="179"/>
      <c r="I177" s="132" t="s">
        <v>302</v>
      </c>
      <c r="J177" s="123"/>
      <c r="K177" s="12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4"/>
      <c r="AN177" s="144"/>
      <c r="AO177" s="144"/>
      <c r="AP177" s="144"/>
      <c r="AQ177" s="144"/>
      <c r="AR177" s="144"/>
    </row>
    <row r="178" spans="1:44" x14ac:dyDescent="0.3">
      <c r="A178" s="62" t="s">
        <v>276</v>
      </c>
      <c r="B178" s="62"/>
      <c r="C178" s="63">
        <v>19.3</v>
      </c>
      <c r="D178" s="146">
        <f t="shared" ref="D178:D184" si="16">C178*1.03</f>
        <v>19.879000000000001</v>
      </c>
      <c r="E178" s="64">
        <v>1820</v>
      </c>
      <c r="F178" s="146">
        <f t="shared" ref="F178:F185" si="17">D178*E178</f>
        <v>36179.78</v>
      </c>
      <c r="G178" s="88"/>
      <c r="H178" s="96"/>
      <c r="I178" s="129" t="s">
        <v>302</v>
      </c>
      <c r="J178" s="123"/>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row>
    <row r="179" spans="1:44" x14ac:dyDescent="0.3">
      <c r="A179" s="62" t="s">
        <v>8</v>
      </c>
      <c r="B179" s="62"/>
      <c r="C179" s="63">
        <v>19.3</v>
      </c>
      <c r="D179" s="146">
        <f t="shared" si="16"/>
        <v>19.879000000000001</v>
      </c>
      <c r="E179" s="64">
        <v>1820</v>
      </c>
      <c r="F179" s="146">
        <f t="shared" si="17"/>
        <v>36179.78</v>
      </c>
      <c r="G179" s="88"/>
      <c r="H179" s="96"/>
      <c r="I179" s="132" t="s">
        <v>302</v>
      </c>
      <c r="J179" s="125"/>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row>
    <row r="180" spans="1:44" x14ac:dyDescent="0.3">
      <c r="A180" s="158" t="s">
        <v>331</v>
      </c>
      <c r="B180" s="158"/>
      <c r="C180" s="97">
        <v>35.340000000000003</v>
      </c>
      <c r="D180" s="180">
        <f t="shared" si="16"/>
        <v>36.400200000000005</v>
      </c>
      <c r="E180" s="160">
        <v>1820</v>
      </c>
      <c r="F180" s="180">
        <f t="shared" si="17"/>
        <v>66248.364000000016</v>
      </c>
      <c r="G180" s="181"/>
      <c r="H180" s="96"/>
      <c r="I180" s="129" t="s">
        <v>302</v>
      </c>
      <c r="J180" s="123"/>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row>
    <row r="181" spans="1:44" x14ac:dyDescent="0.3">
      <c r="A181" s="158" t="s">
        <v>332</v>
      </c>
      <c r="B181" s="158"/>
      <c r="C181" s="97">
        <v>46.5</v>
      </c>
      <c r="D181" s="180">
        <f t="shared" si="16"/>
        <v>47.895000000000003</v>
      </c>
      <c r="E181" s="160">
        <v>1820</v>
      </c>
      <c r="F181" s="180">
        <f t="shared" si="17"/>
        <v>87168.900000000009</v>
      </c>
      <c r="G181" s="182"/>
      <c r="H181" s="96"/>
      <c r="I181" s="132" t="s">
        <v>302</v>
      </c>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row>
    <row r="182" spans="1:44" x14ac:dyDescent="0.3">
      <c r="A182" s="158" t="s">
        <v>333</v>
      </c>
      <c r="B182" s="158"/>
      <c r="C182" s="97">
        <v>35.89</v>
      </c>
      <c r="D182" s="180">
        <f t="shared" si="16"/>
        <v>36.966700000000003</v>
      </c>
      <c r="E182" s="160">
        <v>1820</v>
      </c>
      <c r="F182" s="180">
        <f t="shared" si="17"/>
        <v>67279.394</v>
      </c>
      <c r="G182" s="181"/>
      <c r="H182" s="96"/>
      <c r="I182" s="129" t="s">
        <v>302</v>
      </c>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row>
    <row r="183" spans="1:44" x14ac:dyDescent="0.3">
      <c r="A183" s="158" t="s">
        <v>334</v>
      </c>
      <c r="B183" s="158"/>
      <c r="C183" s="97">
        <v>35.340000000000003</v>
      </c>
      <c r="D183" s="180">
        <f t="shared" si="16"/>
        <v>36.400200000000005</v>
      </c>
      <c r="E183" s="160">
        <v>1820</v>
      </c>
      <c r="F183" s="180">
        <f t="shared" si="17"/>
        <v>66248.364000000016</v>
      </c>
      <c r="G183" s="181"/>
      <c r="H183" s="96"/>
      <c r="I183" s="132" t="s">
        <v>302</v>
      </c>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row>
    <row r="184" spans="1:44" x14ac:dyDescent="0.3">
      <c r="A184" s="158" t="s">
        <v>335</v>
      </c>
      <c r="B184" s="158"/>
      <c r="C184" s="97">
        <v>35.340000000000003</v>
      </c>
      <c r="D184" s="180">
        <f t="shared" si="16"/>
        <v>36.400200000000005</v>
      </c>
      <c r="E184" s="160">
        <v>1820</v>
      </c>
      <c r="F184" s="180">
        <f t="shared" si="17"/>
        <v>66248.364000000016</v>
      </c>
      <c r="G184" s="181"/>
      <c r="H184" s="96"/>
      <c r="I184" s="129" t="s">
        <v>302</v>
      </c>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row>
    <row r="185" spans="1:44" x14ac:dyDescent="0.3">
      <c r="A185" s="158" t="s">
        <v>336</v>
      </c>
      <c r="B185" s="158"/>
      <c r="C185" s="97">
        <v>31.2</v>
      </c>
      <c r="D185" s="180">
        <v>44.9</v>
      </c>
      <c r="E185" s="160">
        <v>1820</v>
      </c>
      <c r="F185" s="180">
        <f t="shared" si="17"/>
        <v>81718</v>
      </c>
      <c r="G185" s="181"/>
      <c r="H185" s="96"/>
      <c r="I185" s="132" t="s">
        <v>302</v>
      </c>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row>
    <row r="186" spans="1:44" x14ac:dyDescent="0.3">
      <c r="A186" s="236" t="s">
        <v>235</v>
      </c>
      <c r="B186" s="236"/>
      <c r="C186" s="236"/>
      <c r="D186" s="236"/>
      <c r="E186" s="236"/>
      <c r="F186" s="236"/>
      <c r="G186" s="236"/>
      <c r="H186" s="96"/>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row>
    <row r="187" spans="1:44" x14ac:dyDescent="0.3">
      <c r="A187" s="158" t="s">
        <v>338</v>
      </c>
      <c r="B187" s="162"/>
      <c r="C187" s="163">
        <v>45.68</v>
      </c>
      <c r="D187" s="97">
        <f>C187*1.03</f>
        <v>47.050400000000003</v>
      </c>
      <c r="E187" s="164">
        <v>2080</v>
      </c>
      <c r="F187" s="165">
        <f>D187*E187</f>
        <v>97864.832000000009</v>
      </c>
      <c r="G187" s="166"/>
      <c r="H187" s="96"/>
      <c r="I187" s="129" t="s">
        <v>302</v>
      </c>
      <c r="K187"/>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row>
    <row r="188" spans="1:44" x14ac:dyDescent="0.3">
      <c r="A188" s="158" t="s">
        <v>429</v>
      </c>
      <c r="B188" s="162"/>
      <c r="C188" s="163">
        <v>45.68</v>
      </c>
      <c r="D188" s="97">
        <f t="shared" ref="D188:D195" si="18">C188*1.03</f>
        <v>47.050400000000003</v>
      </c>
      <c r="E188" s="164">
        <v>2080</v>
      </c>
      <c r="F188" s="165">
        <f t="shared" ref="F188:F195" si="19">D188*E188</f>
        <v>97864.832000000009</v>
      </c>
      <c r="G188" s="166"/>
      <c r="H188" s="96"/>
      <c r="I188" s="129" t="s">
        <v>302</v>
      </c>
      <c r="K188"/>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row>
    <row r="189" spans="1:44" s="123" customFormat="1" x14ac:dyDescent="0.3">
      <c r="A189" s="58" t="s">
        <v>372</v>
      </c>
      <c r="B189" s="106"/>
      <c r="C189" s="59">
        <v>20.74</v>
      </c>
      <c r="D189" s="59">
        <f t="shared" si="18"/>
        <v>21.362199999999998</v>
      </c>
      <c r="E189" s="60">
        <v>1820</v>
      </c>
      <c r="F189" s="61">
        <f t="shared" si="19"/>
        <v>38879.203999999998</v>
      </c>
      <c r="G189" s="88"/>
      <c r="H189" s="101"/>
      <c r="I189" s="132" t="s">
        <v>302</v>
      </c>
      <c r="J189" s="115"/>
      <c r="P189" s="126"/>
      <c r="Q189" s="126"/>
      <c r="R189" s="126"/>
      <c r="S189" s="126"/>
      <c r="T189" s="126"/>
      <c r="U189" s="126"/>
      <c r="V189" s="126"/>
      <c r="W189" s="126"/>
      <c r="X189" s="126"/>
      <c r="Y189" s="126"/>
      <c r="Z189" s="126"/>
      <c r="AA189" s="126"/>
      <c r="AB189" s="126"/>
      <c r="AC189" s="126"/>
      <c r="AD189" s="126"/>
      <c r="AE189" s="126"/>
      <c r="AF189" s="126"/>
      <c r="AG189" s="126"/>
      <c r="AH189" s="126"/>
      <c r="AI189" s="126"/>
      <c r="AJ189" s="126"/>
      <c r="AK189" s="126"/>
      <c r="AL189" s="126"/>
      <c r="AM189" s="126"/>
      <c r="AN189" s="126"/>
      <c r="AO189" s="126"/>
      <c r="AP189" s="126"/>
    </row>
    <row r="190" spans="1:44" s="126" customFormat="1" x14ac:dyDescent="0.3">
      <c r="A190" s="58" t="s">
        <v>373</v>
      </c>
      <c r="B190" s="62"/>
      <c r="C190" s="63">
        <v>20.74</v>
      </c>
      <c r="D190" s="59">
        <f t="shared" si="18"/>
        <v>21.362199999999998</v>
      </c>
      <c r="E190" s="71">
        <v>1820</v>
      </c>
      <c r="F190" s="65">
        <f t="shared" si="19"/>
        <v>38879.203999999998</v>
      </c>
      <c r="G190" s="89"/>
      <c r="H190" s="96"/>
      <c r="I190" s="129" t="s">
        <v>302</v>
      </c>
      <c r="J190" s="115"/>
      <c r="K190" s="123"/>
      <c r="L190" s="123"/>
      <c r="M190" s="123"/>
      <c r="N190" s="123"/>
      <c r="O190" s="123"/>
    </row>
    <row r="191" spans="1:44" s="126" customFormat="1" x14ac:dyDescent="0.3">
      <c r="A191" s="58" t="s">
        <v>374</v>
      </c>
      <c r="B191" s="62"/>
      <c r="C191" s="59">
        <v>20.74</v>
      </c>
      <c r="D191" s="59">
        <f t="shared" si="18"/>
        <v>21.362199999999998</v>
      </c>
      <c r="E191" s="71">
        <v>1820</v>
      </c>
      <c r="F191" s="65">
        <f t="shared" si="19"/>
        <v>38879.203999999998</v>
      </c>
      <c r="G191" s="89"/>
      <c r="H191" s="96"/>
      <c r="I191" s="132" t="s">
        <v>302</v>
      </c>
      <c r="J191" s="123"/>
      <c r="K191" s="123"/>
      <c r="L191" s="123"/>
      <c r="M191" s="123"/>
      <c r="N191" s="123"/>
      <c r="O191" s="123"/>
    </row>
    <row r="192" spans="1:44" s="123" customFormat="1" x14ac:dyDescent="0.3">
      <c r="A192" s="58" t="s">
        <v>430</v>
      </c>
      <c r="B192" s="58"/>
      <c r="C192" s="63">
        <v>20.74</v>
      </c>
      <c r="D192" s="59">
        <f t="shared" si="18"/>
        <v>21.362199999999998</v>
      </c>
      <c r="E192" s="60">
        <v>1820</v>
      </c>
      <c r="F192" s="61">
        <f t="shared" si="19"/>
        <v>38879.203999999998</v>
      </c>
      <c r="G192" s="88"/>
      <c r="H192" s="96"/>
      <c r="I192" s="129" t="s">
        <v>302</v>
      </c>
      <c r="P192" s="126"/>
      <c r="Q192" s="126"/>
      <c r="R192" s="126"/>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6"/>
      <c r="AP192" s="126"/>
    </row>
    <row r="193" spans="1:44" s="123" customFormat="1" x14ac:dyDescent="0.3">
      <c r="A193" s="58" t="s">
        <v>431</v>
      </c>
      <c r="B193" s="58"/>
      <c r="C193" s="63">
        <v>37.99</v>
      </c>
      <c r="D193" s="59">
        <f t="shared" si="18"/>
        <v>39.1297</v>
      </c>
      <c r="E193" s="60">
        <v>2080</v>
      </c>
      <c r="F193" s="61">
        <f t="shared" si="19"/>
        <v>81389.775999999998</v>
      </c>
      <c r="G193" s="88"/>
      <c r="H193" s="96"/>
      <c r="I193" s="129" t="s">
        <v>302</v>
      </c>
      <c r="P193" s="126"/>
      <c r="Q193" s="126"/>
      <c r="R193" s="126"/>
      <c r="S193" s="126"/>
      <c r="T193" s="126"/>
      <c r="U193" s="126"/>
      <c r="V193" s="126"/>
      <c r="W193" s="126"/>
      <c r="X193" s="126"/>
      <c r="Y193" s="126"/>
      <c r="Z193" s="126"/>
      <c r="AA193" s="126"/>
      <c r="AB193" s="126"/>
      <c r="AC193" s="126"/>
      <c r="AD193" s="126"/>
      <c r="AE193" s="126"/>
      <c r="AF193" s="126"/>
      <c r="AG193" s="126"/>
      <c r="AH193" s="126"/>
      <c r="AI193" s="126"/>
      <c r="AJ193" s="126"/>
      <c r="AK193" s="126"/>
      <c r="AL193" s="126"/>
      <c r="AM193" s="126"/>
      <c r="AN193" s="126"/>
      <c r="AO193" s="126"/>
      <c r="AP193" s="126"/>
    </row>
    <row r="194" spans="1:44" s="123" customFormat="1" x14ac:dyDescent="0.3">
      <c r="A194" s="58" t="s">
        <v>375</v>
      </c>
      <c r="B194" s="58"/>
      <c r="C194" s="59">
        <v>20.74</v>
      </c>
      <c r="D194" s="59">
        <f t="shared" si="18"/>
        <v>21.362199999999998</v>
      </c>
      <c r="E194" s="60">
        <v>1820</v>
      </c>
      <c r="F194" s="61">
        <f t="shared" si="19"/>
        <v>38879.203999999998</v>
      </c>
      <c r="G194" s="88"/>
      <c r="H194" s="96"/>
      <c r="I194" s="132" t="s">
        <v>302</v>
      </c>
    </row>
    <row r="195" spans="1:44" s="125" customFormat="1" x14ac:dyDescent="0.3">
      <c r="A195" s="125" t="s">
        <v>376</v>
      </c>
      <c r="C195" s="146">
        <v>23.91</v>
      </c>
      <c r="D195" s="59">
        <f t="shared" si="18"/>
        <v>24.627300000000002</v>
      </c>
      <c r="E195" s="125">
        <v>2080</v>
      </c>
      <c r="F195" s="146">
        <f t="shared" si="19"/>
        <v>51224.784000000007</v>
      </c>
      <c r="G195" s="88"/>
      <c r="H195" s="96"/>
      <c r="I195" s="129" t="s">
        <v>302</v>
      </c>
      <c r="J195" s="123"/>
    </row>
    <row r="196" spans="1:44" s="123" customFormat="1" x14ac:dyDescent="0.3">
      <c r="A196" s="58" t="s">
        <v>339</v>
      </c>
      <c r="B196" s="58"/>
      <c r="C196" s="59">
        <v>11.87</v>
      </c>
      <c r="D196" s="59">
        <v>13</v>
      </c>
      <c r="E196" s="60"/>
      <c r="F196" s="61"/>
      <c r="G196" s="88"/>
      <c r="H196" s="96"/>
      <c r="I196" s="132" t="s">
        <v>302</v>
      </c>
    </row>
    <row r="197" spans="1:44" x14ac:dyDescent="0.3">
      <c r="A197" s="237" t="s">
        <v>377</v>
      </c>
      <c r="B197" s="237"/>
      <c r="C197" s="237"/>
      <c r="D197" s="237"/>
      <c r="E197" s="237"/>
      <c r="F197" s="237"/>
      <c r="G197" s="237"/>
      <c r="H197" s="96"/>
      <c r="J197" s="123"/>
    </row>
    <row r="198" spans="1:44" s="115" customFormat="1" x14ac:dyDescent="0.3">
      <c r="A198" s="158" t="s">
        <v>378</v>
      </c>
      <c r="B198" s="183"/>
      <c r="C198" s="185">
        <v>4234.92</v>
      </c>
      <c r="D198" s="185">
        <f>C198</f>
        <v>4234.92</v>
      </c>
      <c r="E198" s="186" t="s">
        <v>390</v>
      </c>
      <c r="F198" s="161">
        <f>110108*1.03</f>
        <v>113411.24</v>
      </c>
      <c r="G198" s="184"/>
      <c r="H198" s="96"/>
      <c r="I198" s="129" t="s">
        <v>302</v>
      </c>
      <c r="J198" s="126"/>
      <c r="K198" s="114"/>
    </row>
    <row r="199" spans="1:44" x14ac:dyDescent="0.3">
      <c r="A199" s="236" t="s">
        <v>236</v>
      </c>
      <c r="B199" s="236"/>
      <c r="C199" s="236"/>
      <c r="D199" s="236"/>
      <c r="E199" s="236"/>
      <c r="F199" s="236"/>
      <c r="G199" s="236"/>
      <c r="H199" s="101"/>
      <c r="J199" s="126"/>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row>
    <row r="200" spans="1:44" x14ac:dyDescent="0.3">
      <c r="A200" s="158" t="s">
        <v>242</v>
      </c>
      <c r="B200" s="158"/>
      <c r="C200" s="159">
        <v>21.71</v>
      </c>
      <c r="D200" s="97">
        <f>C200*1.03</f>
        <v>22.3613</v>
      </c>
      <c r="E200" s="160">
        <v>1820</v>
      </c>
      <c r="F200" s="161">
        <f t="shared" ref="F200" si="20">D200*E200</f>
        <v>40697.565999999999</v>
      </c>
      <c r="G200" s="167"/>
      <c r="H200" s="96"/>
      <c r="I200" s="129" t="s">
        <v>302</v>
      </c>
      <c r="J200" s="123"/>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row>
    <row r="201" spans="1:44" x14ac:dyDescent="0.3">
      <c r="A201" s="58" t="s">
        <v>237</v>
      </c>
      <c r="B201" s="58"/>
      <c r="C201" s="59">
        <v>11.87</v>
      </c>
      <c r="D201" s="59">
        <f>C201*1.03</f>
        <v>12.226099999999999</v>
      </c>
      <c r="E201" s="60"/>
      <c r="F201" s="61"/>
      <c r="G201" s="91"/>
      <c r="H201" s="101"/>
      <c r="I201" s="132" t="s">
        <v>302</v>
      </c>
      <c r="J201" s="123"/>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row>
    <row r="202" spans="1:44" x14ac:dyDescent="0.3">
      <c r="A202" s="58" t="s">
        <v>238</v>
      </c>
      <c r="B202" s="58"/>
      <c r="C202" s="59">
        <v>11.87</v>
      </c>
      <c r="D202" s="59">
        <f>C202*1.03</f>
        <v>12.226099999999999</v>
      </c>
      <c r="E202" s="60"/>
      <c r="F202" s="61"/>
      <c r="G202" s="91"/>
      <c r="H202" s="96"/>
      <c r="I202" s="132" t="s">
        <v>302</v>
      </c>
      <c r="J202" s="96"/>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row>
    <row r="203" spans="1:44" s="41" customFormat="1" x14ac:dyDescent="0.3">
      <c r="A203" s="236" t="s">
        <v>239</v>
      </c>
      <c r="B203" s="236"/>
      <c r="C203" s="236"/>
      <c r="D203" s="236"/>
      <c r="E203" s="236"/>
      <c r="F203" s="236"/>
      <c r="G203" s="236"/>
      <c r="H203" s="101"/>
      <c r="I203" s="128"/>
      <c r="J203" s="96"/>
      <c r="K203" s="114"/>
      <c r="L203"/>
      <c r="M203"/>
      <c r="N203"/>
      <c r="O203"/>
      <c r="P203"/>
      <c r="Q203"/>
    </row>
    <row r="204" spans="1:44" x14ac:dyDescent="0.3">
      <c r="A204" s="66" t="s">
        <v>433</v>
      </c>
      <c r="B204" s="66"/>
      <c r="C204" s="68">
        <v>34.409999999999997</v>
      </c>
      <c r="D204" s="97">
        <f>C204</f>
        <v>34.409999999999997</v>
      </c>
      <c r="E204" s="69">
        <v>2080</v>
      </c>
      <c r="F204" s="70">
        <f>D204*E204</f>
        <v>71572.799999999988</v>
      </c>
      <c r="G204" s="167"/>
      <c r="H204" s="101"/>
      <c r="I204" s="129" t="s">
        <v>302</v>
      </c>
      <c r="J204" s="96"/>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row>
    <row r="205" spans="1:44" x14ac:dyDescent="0.3">
      <c r="A205" s="66" t="s">
        <v>278</v>
      </c>
      <c r="B205" s="66"/>
      <c r="C205" s="68">
        <v>34.409999999999997</v>
      </c>
      <c r="D205" s="97">
        <f>C205</f>
        <v>34.409999999999997</v>
      </c>
      <c r="E205" s="77">
        <v>2080</v>
      </c>
      <c r="F205" s="70">
        <f>F204</f>
        <v>71572.799999999988</v>
      </c>
      <c r="G205" s="167"/>
      <c r="H205" s="96"/>
      <c r="I205" s="129" t="s">
        <v>302</v>
      </c>
      <c r="J205" s="96"/>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row>
    <row r="206" spans="1:44" x14ac:dyDescent="0.3">
      <c r="A206" s="66" t="s">
        <v>143</v>
      </c>
      <c r="B206" s="66"/>
      <c r="C206" s="68">
        <v>28.48</v>
      </c>
      <c r="D206" s="97">
        <v>28.91</v>
      </c>
      <c r="E206" s="77">
        <v>2080</v>
      </c>
      <c r="F206" s="70">
        <f>D206*E206</f>
        <v>60132.800000000003</v>
      </c>
      <c r="G206" s="167"/>
      <c r="H206" s="96"/>
      <c r="J206" s="96"/>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row>
    <row r="207" spans="1:44" s="123" customFormat="1" x14ac:dyDescent="0.3">
      <c r="A207" s="58" t="s">
        <v>403</v>
      </c>
      <c r="B207" s="58"/>
      <c r="C207" s="59">
        <v>26.44</v>
      </c>
      <c r="D207" s="59">
        <v>26.44</v>
      </c>
      <c r="E207" s="60"/>
      <c r="F207" s="61"/>
      <c r="G207" s="91"/>
      <c r="H207" s="101"/>
      <c r="I207" s="128"/>
      <c r="J207" s="96"/>
    </row>
    <row r="208" spans="1:44" s="123" customFormat="1" x14ac:dyDescent="0.3">
      <c r="A208" s="58" t="s">
        <v>434</v>
      </c>
      <c r="B208" s="58"/>
      <c r="C208" s="59">
        <v>26.44</v>
      </c>
      <c r="D208" s="59">
        <v>26.84</v>
      </c>
      <c r="E208" s="60"/>
      <c r="F208" s="61"/>
      <c r="G208" s="91"/>
      <c r="H208" s="101"/>
      <c r="I208" s="128"/>
      <c r="J208" s="96"/>
    </row>
    <row r="209" spans="1:42" s="123" customFormat="1" x14ac:dyDescent="0.3">
      <c r="A209" s="58" t="s">
        <v>436</v>
      </c>
      <c r="B209" s="58"/>
      <c r="C209" s="59">
        <v>26.84</v>
      </c>
      <c r="D209" s="59">
        <v>27.24</v>
      </c>
      <c r="E209" s="60"/>
      <c r="F209" s="61"/>
      <c r="G209" s="91"/>
      <c r="H209" s="101"/>
      <c r="I209" s="128"/>
      <c r="J209" s="96"/>
    </row>
    <row r="210" spans="1:42" s="123" customFormat="1" x14ac:dyDescent="0.3">
      <c r="A210" s="58" t="s">
        <v>461</v>
      </c>
      <c r="B210" s="58"/>
      <c r="C210" s="59">
        <v>27.24</v>
      </c>
      <c r="D210" s="59">
        <v>27.65</v>
      </c>
      <c r="E210" s="60"/>
      <c r="F210" s="61"/>
      <c r="G210" s="91"/>
      <c r="H210" s="101"/>
      <c r="I210" s="128"/>
      <c r="J210" s="96"/>
    </row>
    <row r="211" spans="1:42" s="123" customFormat="1" x14ac:dyDescent="0.3">
      <c r="A211" s="58" t="s">
        <v>437</v>
      </c>
      <c r="B211" s="58"/>
      <c r="C211" s="59">
        <v>27.65</v>
      </c>
      <c r="D211" s="59">
        <v>28.06</v>
      </c>
      <c r="E211" s="60"/>
      <c r="F211" s="61"/>
      <c r="G211" s="91"/>
      <c r="H211" s="101"/>
      <c r="I211" s="128"/>
      <c r="J211" s="96"/>
    </row>
    <row r="212" spans="1:42" s="123" customFormat="1" x14ac:dyDescent="0.3">
      <c r="A212" s="58" t="s">
        <v>462</v>
      </c>
      <c r="B212" s="58"/>
      <c r="C212" s="59">
        <v>28.06</v>
      </c>
      <c r="D212" s="59">
        <v>28.48</v>
      </c>
      <c r="E212" s="60"/>
      <c r="F212" s="61"/>
      <c r="G212" s="91"/>
      <c r="H212" s="101"/>
      <c r="I212" s="128"/>
      <c r="J212" s="96"/>
    </row>
    <row r="213" spans="1:42" s="123" customFormat="1" x14ac:dyDescent="0.3">
      <c r="A213" s="58" t="s">
        <v>447</v>
      </c>
      <c r="B213" s="58"/>
      <c r="C213" s="59">
        <v>34.57</v>
      </c>
      <c r="D213" s="59">
        <v>35.08</v>
      </c>
      <c r="E213" s="60"/>
      <c r="F213" s="61"/>
      <c r="G213" s="91"/>
      <c r="H213" s="101"/>
      <c r="I213" s="128"/>
      <c r="J213" s="115"/>
    </row>
    <row r="214" spans="1:42" s="126" customFormat="1" x14ac:dyDescent="0.3">
      <c r="A214" s="72" t="s">
        <v>300</v>
      </c>
      <c r="B214" s="72"/>
      <c r="C214" s="73"/>
      <c r="D214" s="73"/>
      <c r="E214" s="75"/>
      <c r="F214" s="75"/>
      <c r="G214" s="168"/>
      <c r="H214" s="40"/>
      <c r="I214" s="143"/>
      <c r="J214" s="115"/>
    </row>
    <row r="215" spans="1:42" s="126" customFormat="1" x14ac:dyDescent="0.3">
      <c r="A215" s="72" t="s">
        <v>435</v>
      </c>
      <c r="B215" s="72"/>
      <c r="C215" s="73">
        <v>30.41</v>
      </c>
      <c r="D215" s="73">
        <f>C215*1.015</f>
        <v>30.866149999999998</v>
      </c>
      <c r="E215" s="75"/>
      <c r="F215" s="74"/>
      <c r="G215" s="168"/>
      <c r="H215" s="40"/>
      <c r="I215" s="130" t="s">
        <v>302</v>
      </c>
      <c r="J215" s="115"/>
    </row>
    <row r="216" spans="1:42" s="123" customFormat="1" x14ac:dyDescent="0.3">
      <c r="A216" s="62" t="s">
        <v>299</v>
      </c>
      <c r="B216" s="62"/>
      <c r="C216" s="63"/>
      <c r="D216" s="63"/>
      <c r="E216" s="60"/>
      <c r="F216" s="61"/>
      <c r="G216" s="92"/>
      <c r="H216" s="96"/>
      <c r="I216" s="128"/>
      <c r="J216" s="115"/>
      <c r="P216" s="126"/>
      <c r="Q216" s="126"/>
      <c r="R216" s="126"/>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6"/>
      <c r="AP216" s="126"/>
    </row>
    <row r="217" spans="1:42" s="123" customFormat="1" x14ac:dyDescent="0.3">
      <c r="A217" s="62"/>
      <c r="B217" s="62"/>
      <c r="C217" s="63"/>
      <c r="D217" s="63"/>
      <c r="E217" s="60"/>
      <c r="F217" s="61"/>
      <c r="G217" s="92"/>
      <c r="H217" s="96"/>
      <c r="I217" s="128"/>
      <c r="J217" s="115"/>
      <c r="P217" s="126"/>
      <c r="Q217" s="126"/>
      <c r="R217" s="126"/>
      <c r="S217" s="126"/>
      <c r="T217" s="126"/>
      <c r="U217" s="126"/>
      <c r="V217" s="126"/>
      <c r="W217" s="126"/>
      <c r="X217" s="126"/>
      <c r="Y217" s="126"/>
      <c r="Z217" s="126"/>
      <c r="AA217" s="126"/>
      <c r="AB217" s="126"/>
      <c r="AC217" s="126"/>
      <c r="AD217" s="126"/>
      <c r="AE217" s="126"/>
      <c r="AF217" s="126"/>
      <c r="AG217" s="126"/>
      <c r="AH217" s="126"/>
      <c r="AI217" s="126"/>
      <c r="AJ217" s="126"/>
      <c r="AK217" s="126"/>
      <c r="AL217" s="126"/>
      <c r="AM217" s="126"/>
      <c r="AN217" s="126"/>
      <c r="AO217" s="126"/>
      <c r="AP217" s="126"/>
    </row>
    <row r="218" spans="1:42" s="123" customFormat="1" x14ac:dyDescent="0.3">
      <c r="A218" s="58" t="s">
        <v>152</v>
      </c>
      <c r="B218" s="58"/>
      <c r="C218" s="59">
        <v>21.16</v>
      </c>
      <c r="D218" s="59">
        <f>C218</f>
        <v>21.16</v>
      </c>
      <c r="E218" s="60"/>
      <c r="F218" s="61"/>
      <c r="G218" s="91"/>
      <c r="H218" s="204"/>
      <c r="I218" s="129"/>
      <c r="J218" s="115"/>
    </row>
    <row r="219" spans="1:42" s="123" customFormat="1" x14ac:dyDescent="0.3">
      <c r="A219" s="58" t="s">
        <v>441</v>
      </c>
      <c r="B219" s="58"/>
      <c r="C219" s="59">
        <v>21.16</v>
      </c>
      <c r="D219" s="59">
        <v>21.48</v>
      </c>
      <c r="E219" s="60"/>
      <c r="F219" s="61"/>
      <c r="G219" s="91"/>
      <c r="H219" s="204"/>
      <c r="I219" s="129"/>
      <c r="J219" s="115"/>
    </row>
    <row r="220" spans="1:42" s="123" customFormat="1" x14ac:dyDescent="0.3">
      <c r="A220" s="58" t="s">
        <v>442</v>
      </c>
      <c r="B220" s="58"/>
      <c r="C220" s="59">
        <v>21.48</v>
      </c>
      <c r="D220" s="59">
        <v>21.8</v>
      </c>
      <c r="E220" s="60"/>
      <c r="F220" s="61"/>
      <c r="G220" s="91"/>
      <c r="H220" s="204"/>
      <c r="I220" s="129"/>
      <c r="J220" s="115"/>
    </row>
    <row r="221" spans="1:42" s="123" customFormat="1" x14ac:dyDescent="0.3">
      <c r="A221" s="58" t="s">
        <v>445</v>
      </c>
      <c r="B221" s="58"/>
      <c r="C221" s="59">
        <v>21.8</v>
      </c>
      <c r="D221" s="59">
        <v>22.13</v>
      </c>
      <c r="E221" s="60"/>
      <c r="F221" s="61"/>
      <c r="G221" s="91"/>
      <c r="H221" s="204"/>
      <c r="I221" s="129"/>
      <c r="J221" s="115"/>
    </row>
    <row r="222" spans="1:42" s="123" customFormat="1" x14ac:dyDescent="0.3">
      <c r="A222" s="58" t="s">
        <v>443</v>
      </c>
      <c r="B222" s="58"/>
      <c r="C222" s="59">
        <v>22.13</v>
      </c>
      <c r="D222" s="59">
        <v>22.46</v>
      </c>
      <c r="E222" s="60"/>
      <c r="F222" s="61"/>
      <c r="G222" s="91"/>
      <c r="H222" s="204"/>
      <c r="I222" s="129"/>
      <c r="J222" s="115"/>
    </row>
    <row r="223" spans="1:42" s="123" customFormat="1" x14ac:dyDescent="0.3">
      <c r="A223" s="58" t="s">
        <v>438</v>
      </c>
      <c r="B223" s="58"/>
      <c r="C223" s="59">
        <v>22.46</v>
      </c>
      <c r="D223" s="59">
        <v>22.8</v>
      </c>
      <c r="E223" s="60"/>
      <c r="F223" s="61"/>
      <c r="G223" s="91"/>
      <c r="H223" s="204"/>
      <c r="I223" s="129"/>
      <c r="J223" s="115"/>
    </row>
    <row r="224" spans="1:42" s="123" customFormat="1" x14ac:dyDescent="0.3">
      <c r="A224" s="58" t="s">
        <v>439</v>
      </c>
      <c r="B224" s="58"/>
      <c r="C224" s="59">
        <v>22.8</v>
      </c>
      <c r="D224" s="59">
        <v>23.14</v>
      </c>
      <c r="E224" s="60"/>
      <c r="F224" s="61"/>
      <c r="G224" s="91"/>
      <c r="H224" s="204"/>
      <c r="I224" s="129"/>
      <c r="J224" s="115"/>
    </row>
    <row r="225" spans="1:44" s="123" customFormat="1" x14ac:dyDescent="0.3">
      <c r="A225" s="58" t="s">
        <v>448</v>
      </c>
      <c r="B225" s="58"/>
      <c r="C225" s="59">
        <v>23.14</v>
      </c>
      <c r="D225" s="59">
        <v>23.48</v>
      </c>
      <c r="E225" s="60"/>
      <c r="F225" s="61"/>
      <c r="G225" s="91"/>
      <c r="H225" s="204"/>
      <c r="I225" s="129"/>
      <c r="J225" s="115"/>
    </row>
    <row r="226" spans="1:44" s="123" customFormat="1" x14ac:dyDescent="0.3">
      <c r="A226" s="58" t="s">
        <v>444</v>
      </c>
      <c r="B226" s="58"/>
      <c r="C226" s="59">
        <v>23.84</v>
      </c>
      <c r="D226" s="59">
        <v>24.19</v>
      </c>
      <c r="E226" s="60"/>
      <c r="F226" s="61"/>
      <c r="G226" s="91"/>
      <c r="H226" s="204"/>
      <c r="I226" s="129"/>
      <c r="J226" s="115"/>
    </row>
    <row r="227" spans="1:44" s="123" customFormat="1" x14ac:dyDescent="0.3">
      <c r="A227" s="58" t="s">
        <v>446</v>
      </c>
      <c r="B227" s="58"/>
      <c r="C227" s="59">
        <v>26.45</v>
      </c>
      <c r="D227" s="59">
        <v>26.85</v>
      </c>
      <c r="E227" s="60"/>
      <c r="F227" s="61"/>
      <c r="G227" s="91"/>
      <c r="H227" s="204"/>
      <c r="I227" s="129"/>
      <c r="J227" s="115"/>
    </row>
    <row r="228" spans="1:44" s="123" customFormat="1" x14ac:dyDescent="0.3">
      <c r="A228" s="58" t="s">
        <v>440</v>
      </c>
      <c r="B228" s="58"/>
      <c r="C228" s="59">
        <v>28.08</v>
      </c>
      <c r="D228" s="59">
        <v>28.08</v>
      </c>
      <c r="E228" s="60"/>
      <c r="F228" s="61"/>
      <c r="G228" s="91"/>
      <c r="H228" s="204"/>
      <c r="I228" s="129"/>
      <c r="J228" s="115"/>
    </row>
    <row r="229" spans="1:44" x14ac:dyDescent="0.3">
      <c r="A229" s="58" t="s">
        <v>298</v>
      </c>
      <c r="B229" s="58"/>
      <c r="C229" s="59">
        <v>0.5</v>
      </c>
      <c r="D229" s="59">
        <v>0.5</v>
      </c>
      <c r="E229" s="60"/>
      <c r="F229" s="61"/>
      <c r="G229" s="227"/>
      <c r="H229" s="41"/>
      <c r="I229" s="132" t="s">
        <v>302</v>
      </c>
    </row>
    <row r="230" spans="1:44" x14ac:dyDescent="0.3">
      <c r="A230" s="237" t="s">
        <v>240</v>
      </c>
      <c r="B230" s="237"/>
      <c r="C230" s="237"/>
      <c r="D230" s="237"/>
      <c r="E230" s="237"/>
      <c r="F230" s="237"/>
      <c r="G230" s="237"/>
      <c r="H230" s="10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row>
    <row r="231" spans="1:44" x14ac:dyDescent="0.3">
      <c r="A231" s="58" t="s">
        <v>29</v>
      </c>
      <c r="B231" s="58"/>
      <c r="C231" s="59">
        <v>22.56</v>
      </c>
      <c r="D231" s="59">
        <f>C231*1.03</f>
        <v>23.236799999999999</v>
      </c>
      <c r="E231" s="60">
        <v>1820</v>
      </c>
      <c r="F231" s="61">
        <f t="shared" ref="F231:F233" si="21">D231*E231</f>
        <v>42290.975999999995</v>
      </c>
      <c r="G231" s="91"/>
      <c r="H231" s="96"/>
      <c r="I231" s="129" t="s">
        <v>302</v>
      </c>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row>
    <row r="232" spans="1:44" x14ac:dyDescent="0.3">
      <c r="A232" s="58" t="s">
        <v>304</v>
      </c>
      <c r="B232" s="58"/>
      <c r="C232" s="59">
        <v>20.74</v>
      </c>
      <c r="D232" s="59">
        <f t="shared" ref="D232:D233" si="22">C232*1.03</f>
        <v>21.362199999999998</v>
      </c>
      <c r="E232" s="60">
        <v>1820</v>
      </c>
      <c r="F232" s="61">
        <f>D232*E232</f>
        <v>38879.203999999998</v>
      </c>
      <c r="G232" s="91"/>
      <c r="H232" s="96"/>
      <c r="I232" s="132" t="s">
        <v>302</v>
      </c>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row>
    <row r="233" spans="1:44" x14ac:dyDescent="0.3">
      <c r="A233" s="58" t="s">
        <v>305</v>
      </c>
      <c r="B233" s="58"/>
      <c r="C233" s="59">
        <v>20.74</v>
      </c>
      <c r="D233" s="59">
        <f t="shared" si="22"/>
        <v>21.362199999999998</v>
      </c>
      <c r="E233" s="60">
        <v>1820</v>
      </c>
      <c r="F233" s="61">
        <f t="shared" si="21"/>
        <v>38879.203999999998</v>
      </c>
      <c r="G233" s="91"/>
      <c r="H233" s="96"/>
      <c r="I233" s="132" t="s">
        <v>302</v>
      </c>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row>
    <row r="234" spans="1:44" x14ac:dyDescent="0.3">
      <c r="A234" s="237" t="s">
        <v>211</v>
      </c>
      <c r="B234" s="237"/>
      <c r="C234" s="237"/>
      <c r="D234" s="237"/>
      <c r="E234" s="237"/>
      <c r="F234" s="237"/>
      <c r="G234" s="237"/>
      <c r="H234" s="96"/>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row>
    <row r="235" spans="1:44" x14ac:dyDescent="0.3">
      <c r="A235" s="228" t="s">
        <v>454</v>
      </c>
      <c r="B235" s="226"/>
      <c r="C235" s="98">
        <v>20</v>
      </c>
      <c r="D235" s="98">
        <v>21.6</v>
      </c>
      <c r="E235" s="226"/>
      <c r="F235" s="226"/>
      <c r="G235" s="226"/>
      <c r="H235" s="96"/>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row>
    <row r="236" spans="1:44" x14ac:dyDescent="0.3">
      <c r="A236" s="58" t="s">
        <v>455</v>
      </c>
      <c r="B236" s="58"/>
      <c r="C236" s="98">
        <v>20</v>
      </c>
      <c r="D236" s="98">
        <f>C236*1.03</f>
        <v>20.6</v>
      </c>
      <c r="E236" s="78"/>
      <c r="F236" s="61"/>
      <c r="G236" s="145"/>
      <c r="H236" s="96"/>
      <c r="I236" s="129" t="s">
        <v>302</v>
      </c>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row>
    <row r="237" spans="1:44" x14ac:dyDescent="0.3">
      <c r="A237" s="236" t="s">
        <v>241</v>
      </c>
      <c r="B237" s="236"/>
      <c r="C237" s="236"/>
      <c r="D237" s="236"/>
      <c r="E237" s="236"/>
      <c r="F237" s="236"/>
      <c r="G237" s="236"/>
      <c r="H237" s="96"/>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row>
    <row r="238" spans="1:44" x14ac:dyDescent="0.3">
      <c r="A238" s="66" t="s">
        <v>242</v>
      </c>
      <c r="B238" s="66"/>
      <c r="C238" s="68">
        <v>22.02</v>
      </c>
      <c r="D238" s="97">
        <f>C238*1.03</f>
        <v>22.680600000000002</v>
      </c>
      <c r="E238" s="69">
        <v>1820</v>
      </c>
      <c r="F238" s="70">
        <f t="shared" ref="F238:F239" si="23">D238*E238</f>
        <v>41278.692000000003</v>
      </c>
      <c r="G238" s="167"/>
      <c r="H238" s="96"/>
      <c r="I238" s="129" t="s">
        <v>302</v>
      </c>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row>
    <row r="239" spans="1:44" x14ac:dyDescent="0.3">
      <c r="A239" s="58" t="s">
        <v>161</v>
      </c>
      <c r="B239" s="58"/>
      <c r="C239" s="59">
        <v>19.3</v>
      </c>
      <c r="D239" s="59">
        <f>C239*1.03</f>
        <v>19.879000000000001</v>
      </c>
      <c r="E239" s="60">
        <v>1820</v>
      </c>
      <c r="F239" s="61">
        <f t="shared" si="23"/>
        <v>36179.78</v>
      </c>
      <c r="G239" s="140"/>
      <c r="H239" s="101"/>
      <c r="I239" s="132" t="s">
        <v>302</v>
      </c>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row>
    <row r="240" spans="1:44" x14ac:dyDescent="0.3">
      <c r="A240" s="58" t="s">
        <v>86</v>
      </c>
      <c r="B240" s="58"/>
      <c r="C240" s="59">
        <v>11.87</v>
      </c>
      <c r="D240" s="59">
        <v>16</v>
      </c>
      <c r="E240" s="60"/>
      <c r="F240" s="61"/>
      <c r="G240" s="141"/>
      <c r="H240" s="101"/>
      <c r="I240" s="132" t="s">
        <v>302</v>
      </c>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row>
    <row r="241" spans="1:44" s="41" customFormat="1" x14ac:dyDescent="0.3">
      <c r="A241" s="237" t="s">
        <v>271</v>
      </c>
      <c r="B241" s="237"/>
      <c r="C241" s="237"/>
      <c r="D241" s="237"/>
      <c r="E241" s="237"/>
      <c r="F241" s="237"/>
      <c r="G241" s="237"/>
      <c r="H241" s="40"/>
      <c r="I241" s="128"/>
      <c r="J241" s="115"/>
      <c r="K241" s="114"/>
      <c r="L241"/>
      <c r="M241"/>
      <c r="N241"/>
      <c r="O241"/>
      <c r="P241"/>
      <c r="Q241"/>
    </row>
    <row r="242" spans="1:44" x14ac:dyDescent="0.3">
      <c r="A242" s="58" t="s">
        <v>287</v>
      </c>
      <c r="B242" s="87"/>
      <c r="C242" s="59">
        <v>22.78</v>
      </c>
      <c r="D242" s="59">
        <f>C242*1.03</f>
        <v>23.4634</v>
      </c>
      <c r="E242" s="60">
        <v>1820</v>
      </c>
      <c r="F242" s="61">
        <f>D242*E242</f>
        <v>42703.387999999999</v>
      </c>
      <c r="G242" s="145"/>
      <c r="H242" s="19"/>
      <c r="I242" s="129" t="s">
        <v>302</v>
      </c>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row>
    <row r="243" spans="1:44" x14ac:dyDescent="0.3">
      <c r="A243" s="58" t="s">
        <v>288</v>
      </c>
      <c r="B243" s="87"/>
      <c r="C243" s="59">
        <v>22.34</v>
      </c>
      <c r="D243" s="59">
        <f t="shared" ref="D243" si="24">C243*1.03</f>
        <v>23.010200000000001</v>
      </c>
      <c r="E243" s="60"/>
      <c r="F243" s="61"/>
      <c r="G243" s="141"/>
      <c r="H243" s="19"/>
      <c r="I243" s="132" t="s">
        <v>302</v>
      </c>
      <c r="J243" s="113"/>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row>
    <row r="244" spans="1:44" x14ac:dyDescent="0.3">
      <c r="A244" s="58" t="s">
        <v>371</v>
      </c>
      <c r="B244" s="87"/>
      <c r="C244" s="59">
        <v>17</v>
      </c>
      <c r="D244" s="59">
        <v>17</v>
      </c>
      <c r="E244" s="60"/>
      <c r="F244" s="61"/>
      <c r="G244" s="141"/>
      <c r="H244" s="19"/>
      <c r="I244" s="132" t="s">
        <v>302</v>
      </c>
      <c r="J244" s="113"/>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row>
    <row r="245" spans="1:44" s="41" customFormat="1" x14ac:dyDescent="0.3">
      <c r="A245" s="237" t="s">
        <v>289</v>
      </c>
      <c r="B245" s="237"/>
      <c r="C245" s="237"/>
      <c r="D245" s="237"/>
      <c r="E245" s="237"/>
      <c r="F245" s="237"/>
      <c r="G245" s="237"/>
      <c r="H245" s="40"/>
      <c r="I245" s="128"/>
      <c r="J245" s="113"/>
      <c r="K245" s="114"/>
      <c r="L245"/>
      <c r="M245"/>
      <c r="N245"/>
      <c r="O245"/>
      <c r="P245"/>
      <c r="Q245"/>
    </row>
    <row r="246" spans="1:44" s="41" customFormat="1" x14ac:dyDescent="0.3">
      <c r="A246" s="66" t="s">
        <v>330</v>
      </c>
      <c r="B246" s="76"/>
      <c r="C246" s="67">
        <v>21.18</v>
      </c>
      <c r="D246" s="97">
        <f>C246*1.03</f>
        <v>21.8154</v>
      </c>
      <c r="E246" s="77">
        <v>1820</v>
      </c>
      <c r="F246" s="70">
        <f>D246*E246</f>
        <v>39704.027999999998</v>
      </c>
      <c r="G246" s="191"/>
      <c r="H246" s="40"/>
      <c r="I246" s="129" t="s">
        <v>302</v>
      </c>
      <c r="J246" s="113"/>
      <c r="K246" s="114"/>
      <c r="L246"/>
      <c r="M246"/>
      <c r="N246"/>
      <c r="O246"/>
      <c r="P246"/>
      <c r="Q246"/>
    </row>
    <row r="247" spans="1:44" s="41" customFormat="1" x14ac:dyDescent="0.3">
      <c r="A247" s="58" t="s">
        <v>291</v>
      </c>
      <c r="B247" s="87"/>
      <c r="C247" s="59">
        <v>11.87</v>
      </c>
      <c r="D247" s="59">
        <f>C247*1.03</f>
        <v>12.226099999999999</v>
      </c>
      <c r="E247" s="60">
        <v>1456</v>
      </c>
      <c r="F247" s="61">
        <f>D247*E247</f>
        <v>17801.201599999997</v>
      </c>
      <c r="G247" s="140"/>
      <c r="H247" s="40"/>
      <c r="I247" s="132" t="s">
        <v>302</v>
      </c>
      <c r="J247" s="113"/>
      <c r="K247" s="114"/>
      <c r="L247"/>
      <c r="M247"/>
      <c r="N247"/>
      <c r="O247"/>
      <c r="P247"/>
      <c r="Q247"/>
    </row>
    <row r="248" spans="1:44" s="41" customFormat="1" x14ac:dyDescent="0.3">
      <c r="A248" s="58"/>
      <c r="B248" s="87"/>
      <c r="C248" s="59"/>
      <c r="D248" s="59"/>
      <c r="E248" s="60"/>
      <c r="F248" s="193"/>
      <c r="G248" s="192"/>
      <c r="H248" s="40"/>
      <c r="I248" s="128"/>
      <c r="J248" s="113"/>
      <c r="K248" s="114"/>
      <c r="L248"/>
      <c r="M248"/>
      <c r="N248"/>
      <c r="O248"/>
      <c r="P248"/>
      <c r="Q248"/>
    </row>
    <row r="249" spans="1:44" s="41" customFormat="1" x14ac:dyDescent="0.3">
      <c r="A249" s="58"/>
      <c r="B249" s="87"/>
      <c r="C249" s="59"/>
      <c r="D249" s="59"/>
      <c r="E249" s="60"/>
      <c r="F249" s="193"/>
      <c r="G249" s="192"/>
      <c r="H249" s="40"/>
      <c r="I249" s="128"/>
      <c r="J249" s="113"/>
      <c r="K249" s="114"/>
      <c r="L249"/>
      <c r="M249"/>
      <c r="N249"/>
      <c r="O249"/>
      <c r="P249"/>
      <c r="Q249"/>
    </row>
    <row r="250" spans="1:44" s="41" customFormat="1" x14ac:dyDescent="0.3">
      <c r="A250" s="58"/>
      <c r="B250" s="87"/>
      <c r="C250" s="59"/>
      <c r="D250" s="59"/>
      <c r="E250" s="60"/>
      <c r="F250" s="193"/>
      <c r="G250" s="192"/>
      <c r="H250" s="40"/>
      <c r="I250" s="128"/>
      <c r="J250" s="115"/>
      <c r="K250" s="114"/>
      <c r="L250"/>
      <c r="M250"/>
      <c r="N250"/>
      <c r="O250"/>
      <c r="P250"/>
      <c r="Q250"/>
    </row>
    <row r="251" spans="1:44" s="41" customFormat="1" x14ac:dyDescent="0.3">
      <c r="A251" s="58"/>
      <c r="B251" s="87"/>
      <c r="C251" s="59"/>
      <c r="D251" s="59"/>
      <c r="E251" s="60"/>
      <c r="F251" s="193"/>
      <c r="G251" s="192"/>
      <c r="H251" s="40"/>
      <c r="I251" s="128"/>
      <c r="J251" s="115"/>
      <c r="K251" s="114"/>
      <c r="L251"/>
      <c r="M251"/>
      <c r="N251"/>
      <c r="O251"/>
      <c r="P251"/>
      <c r="Q251"/>
    </row>
    <row r="252" spans="1:44" s="41" customFormat="1" x14ac:dyDescent="0.3">
      <c r="A252" s="58"/>
      <c r="B252" s="87"/>
      <c r="C252" s="59"/>
      <c r="D252" s="59"/>
      <c r="E252" s="60"/>
      <c r="F252" s="193"/>
      <c r="G252" s="192"/>
      <c r="H252" s="40"/>
      <c r="I252" s="128"/>
      <c r="J252" s="115"/>
      <c r="K252" s="114"/>
      <c r="L252"/>
      <c r="M252"/>
      <c r="N252"/>
      <c r="O252"/>
      <c r="P252"/>
      <c r="Q252"/>
    </row>
    <row r="253" spans="1:44" s="41" customFormat="1" x14ac:dyDescent="0.3">
      <c r="A253" s="58"/>
      <c r="B253" s="87"/>
      <c r="C253" s="59"/>
      <c r="D253" s="59"/>
      <c r="E253" s="60"/>
      <c r="F253" s="193"/>
      <c r="G253" s="192"/>
      <c r="H253" s="40"/>
      <c r="I253" s="128"/>
      <c r="J253" s="115"/>
      <c r="K253" s="114"/>
      <c r="L253"/>
      <c r="M253"/>
      <c r="N253"/>
      <c r="O253"/>
      <c r="P253"/>
      <c r="Q253"/>
    </row>
    <row r="254" spans="1:44" s="41" customFormat="1" x14ac:dyDescent="0.3">
      <c r="A254" s="55" t="s">
        <v>163</v>
      </c>
      <c r="B254" s="87"/>
      <c r="C254" s="59"/>
      <c r="D254" s="59"/>
      <c r="E254" s="60"/>
      <c r="F254" s="61"/>
      <c r="G254" s="140"/>
      <c r="H254" s="40"/>
      <c r="I254" s="128"/>
      <c r="J254" s="115"/>
      <c r="K254" s="114"/>
      <c r="L254"/>
      <c r="M254"/>
      <c r="N254"/>
      <c r="O254"/>
      <c r="P254"/>
      <c r="Q254"/>
    </row>
    <row r="255" spans="1:44" x14ac:dyDescent="0.3">
      <c r="A255" s="56" t="s">
        <v>301</v>
      </c>
      <c r="G255" s="140"/>
      <c r="H255" s="19"/>
      <c r="Z255" s="41"/>
      <c r="AA255" s="41"/>
      <c r="AB255" s="41"/>
      <c r="AC255" s="41"/>
      <c r="AD255" s="41"/>
      <c r="AE255" s="41"/>
      <c r="AF255" s="41"/>
      <c r="AG255" s="41"/>
      <c r="AH255" s="41"/>
      <c r="AI255" s="41"/>
      <c r="AJ255" s="41"/>
      <c r="AK255" s="41"/>
      <c r="AL255" s="41"/>
      <c r="AM255" s="41"/>
      <c r="AN255" s="41"/>
      <c r="AO255" s="41"/>
      <c r="AP255" s="41"/>
      <c r="AQ255" s="41"/>
      <c r="AR255" s="41"/>
    </row>
    <row r="256" spans="1:44" x14ac:dyDescent="0.3">
      <c r="A256" s="56"/>
      <c r="B256" s="1"/>
      <c r="G256" s="82"/>
      <c r="H256" s="19"/>
      <c r="Z256" s="41"/>
      <c r="AA256" s="41"/>
      <c r="AB256" s="41"/>
      <c r="AC256" s="41"/>
      <c r="AD256" s="41"/>
      <c r="AE256" s="41"/>
      <c r="AF256" s="41"/>
      <c r="AG256" s="41"/>
      <c r="AH256" s="41"/>
      <c r="AI256" s="41"/>
      <c r="AJ256" s="41"/>
      <c r="AK256" s="41"/>
      <c r="AL256" s="41"/>
      <c r="AM256" s="41"/>
      <c r="AN256" s="41"/>
      <c r="AO256" s="41"/>
      <c r="AP256" s="41"/>
      <c r="AQ256" s="41"/>
      <c r="AR256" s="41"/>
    </row>
    <row r="257" spans="1:44" x14ac:dyDescent="0.3">
      <c r="A257" s="55" t="s">
        <v>163</v>
      </c>
      <c r="B257" s="8"/>
      <c r="D257" s="39" t="s">
        <v>259</v>
      </c>
      <c r="E257" s="22"/>
      <c r="F257" s="44"/>
      <c r="G257" s="82"/>
      <c r="H257" s="19"/>
      <c r="Z257" s="41"/>
      <c r="AA257" s="41"/>
      <c r="AB257" s="41"/>
      <c r="AC257" s="41"/>
      <c r="AD257" s="41"/>
      <c r="AE257" s="41"/>
      <c r="AF257" s="41"/>
      <c r="AG257" s="41"/>
      <c r="AH257" s="41"/>
      <c r="AI257" s="41"/>
      <c r="AJ257" s="41"/>
      <c r="AK257" s="41"/>
      <c r="AL257" s="41"/>
      <c r="AM257" s="41"/>
      <c r="AN257" s="41"/>
      <c r="AO257" s="41"/>
      <c r="AP257" s="41"/>
      <c r="AQ257" s="41"/>
      <c r="AR257" s="41"/>
    </row>
    <row r="258" spans="1:44" s="41" customFormat="1" x14ac:dyDescent="0.3">
      <c r="A258" s="56" t="s">
        <v>452</v>
      </c>
      <c r="B258" s="8"/>
      <c r="C258" s="22"/>
      <c r="D258" s="22"/>
      <c r="E258" s="44" t="s">
        <v>260</v>
      </c>
      <c r="F258" s="43"/>
      <c r="G258" s="136"/>
      <c r="H258" s="40"/>
      <c r="I258" s="128"/>
      <c r="J258" s="115"/>
      <c r="K258" s="114"/>
      <c r="L258"/>
      <c r="M258"/>
      <c r="N258"/>
      <c r="O258"/>
      <c r="P258"/>
      <c r="Q258"/>
    </row>
    <row r="259" spans="1:44" s="41" customFormat="1" x14ac:dyDescent="0.3">
      <c r="A259" s="53"/>
      <c r="B259" s="39" t="s">
        <v>263</v>
      </c>
      <c r="C259" s="22"/>
      <c r="E259" s="44"/>
      <c r="F259" s="82"/>
      <c r="G259" s="140"/>
      <c r="H259" s="40"/>
      <c r="I259" s="143"/>
      <c r="J259" s="115"/>
      <c r="K259" s="112"/>
    </row>
    <row r="260" spans="1:44" x14ac:dyDescent="0.3">
      <c r="A260" s="55" t="s">
        <v>163</v>
      </c>
      <c r="B260" s="8"/>
      <c r="F260" s="82"/>
      <c r="G260" s="140"/>
      <c r="H260" s="20"/>
      <c r="I260" s="143"/>
      <c r="K260" s="112"/>
      <c r="L260" s="41"/>
      <c r="M260" s="41"/>
      <c r="N260" s="41"/>
      <c r="O260" s="41"/>
      <c r="P260" s="41"/>
      <c r="Q260" s="41"/>
      <c r="Z260" s="41"/>
      <c r="AA260" s="41"/>
      <c r="AB260" s="41"/>
      <c r="AC260" s="41"/>
      <c r="AD260" s="41"/>
      <c r="AE260" s="41"/>
      <c r="AF260" s="41"/>
      <c r="AG260" s="41"/>
      <c r="AH260" s="41"/>
      <c r="AI260" s="41"/>
      <c r="AJ260" s="41"/>
      <c r="AK260" s="41"/>
      <c r="AL260" s="41"/>
      <c r="AM260" s="41"/>
      <c r="AN260" s="41"/>
      <c r="AO260" s="41"/>
      <c r="AP260" s="41"/>
      <c r="AQ260" s="41"/>
      <c r="AR260" s="41"/>
    </row>
    <row r="261" spans="1:44" x14ac:dyDescent="0.3">
      <c r="A261" s="56" t="s">
        <v>295</v>
      </c>
      <c r="B261" s="1"/>
      <c r="D261" s="84"/>
      <c r="E261" s="44"/>
      <c r="F261" s="82"/>
      <c r="G261" s="140"/>
      <c r="I261" s="143"/>
      <c r="K261" s="112"/>
      <c r="L261" s="41"/>
      <c r="M261" s="41"/>
      <c r="N261" s="41"/>
      <c r="O261" s="41"/>
      <c r="P261" s="41"/>
      <c r="Q261" s="41"/>
      <c r="Z261" s="41"/>
      <c r="AA261" s="41"/>
      <c r="AB261" s="41"/>
      <c r="AC261" s="41"/>
      <c r="AD261" s="41"/>
      <c r="AE261" s="41"/>
      <c r="AF261" s="41"/>
      <c r="AG261" s="41"/>
      <c r="AH261" s="41"/>
      <c r="AI261" s="41"/>
      <c r="AJ261" s="41"/>
      <c r="AK261" s="41"/>
      <c r="AL261" s="41"/>
      <c r="AM261" s="41"/>
      <c r="AN261" s="41"/>
      <c r="AO261" s="41"/>
      <c r="AP261" s="41"/>
      <c r="AQ261" s="41"/>
      <c r="AR261" s="41"/>
    </row>
    <row r="262" spans="1:44" x14ac:dyDescent="0.3">
      <c r="A262" s="53"/>
      <c r="B262" s="3" t="s">
        <v>272</v>
      </c>
      <c r="D262" s="190" t="s">
        <v>264</v>
      </c>
      <c r="E262" s="39"/>
      <c r="F262" s="44"/>
      <c r="G262" s="142"/>
      <c r="I262" s="143"/>
      <c r="K262" s="112"/>
      <c r="L262" s="41"/>
      <c r="M262" s="41"/>
      <c r="N262" s="41"/>
      <c r="O262" s="41"/>
      <c r="P262" s="41"/>
      <c r="Q262" s="41"/>
      <c r="Z262" s="41"/>
      <c r="AA262" s="41"/>
      <c r="AB262" s="41"/>
      <c r="AC262" s="41"/>
      <c r="AD262" s="41"/>
      <c r="AE262" s="41"/>
      <c r="AF262" s="41"/>
      <c r="AG262" s="41"/>
      <c r="AH262" s="41"/>
      <c r="AI262" s="41"/>
      <c r="AJ262" s="41"/>
      <c r="AK262" s="41"/>
      <c r="AL262" s="41"/>
      <c r="AM262" s="41"/>
      <c r="AN262" s="41"/>
      <c r="AO262" s="41"/>
      <c r="AP262" s="41"/>
      <c r="AQ262" s="41"/>
      <c r="AR262" s="41"/>
    </row>
    <row r="263" spans="1:44" x14ac:dyDescent="0.3">
      <c r="A263" s="55" t="s">
        <v>163</v>
      </c>
      <c r="B263" s="39" t="s">
        <v>273</v>
      </c>
      <c r="E263" s="44"/>
      <c r="F263" s="82"/>
      <c r="G263" s="140"/>
      <c r="I263" s="143"/>
      <c r="K263" s="112"/>
      <c r="L263" s="41"/>
      <c r="M263" s="41"/>
      <c r="N263" s="41"/>
      <c r="O263" s="41"/>
      <c r="P263" s="41"/>
      <c r="Q263" s="41"/>
      <c r="Z263" s="41"/>
      <c r="AA263" s="41"/>
      <c r="AB263" s="41"/>
      <c r="AC263" s="41"/>
      <c r="AD263" s="41"/>
      <c r="AE263" s="41"/>
      <c r="AF263" s="41"/>
      <c r="AG263" s="41"/>
      <c r="AH263" s="41"/>
      <c r="AI263" s="41"/>
      <c r="AJ263" s="41"/>
      <c r="AK263" s="41"/>
      <c r="AL263" s="41"/>
      <c r="AM263" s="41"/>
      <c r="AN263" s="41"/>
      <c r="AO263" s="41"/>
      <c r="AP263" s="41"/>
      <c r="AQ263" s="41"/>
      <c r="AR263" s="41"/>
    </row>
    <row r="264" spans="1:44" x14ac:dyDescent="0.3">
      <c r="A264" s="56" t="s">
        <v>296</v>
      </c>
      <c r="B264" s="1"/>
      <c r="D264" s="3"/>
      <c r="E264" s="39"/>
      <c r="F264" s="44"/>
      <c r="G264" s="140"/>
      <c r="H264" s="83"/>
      <c r="I264" s="143"/>
      <c r="K264" s="112"/>
      <c r="L264" s="41"/>
      <c r="M264" s="41"/>
      <c r="N264" s="41"/>
      <c r="O264" s="41"/>
      <c r="P264" s="41"/>
      <c r="Q264" s="41"/>
      <c r="Z264" s="41"/>
      <c r="AA264" s="41"/>
      <c r="AB264" s="41"/>
      <c r="AC264" s="41"/>
      <c r="AD264" s="41"/>
      <c r="AE264" s="41"/>
      <c r="AF264" s="41"/>
      <c r="AG264" s="41"/>
      <c r="AH264" s="41"/>
      <c r="AI264" s="41"/>
      <c r="AJ264" s="41"/>
      <c r="AK264" s="41"/>
      <c r="AL264" s="41"/>
      <c r="AM264" s="41"/>
      <c r="AN264" s="41"/>
      <c r="AO264" s="41"/>
      <c r="AP264" s="41"/>
      <c r="AQ264" s="41"/>
      <c r="AR264" s="41"/>
    </row>
    <row r="265" spans="1:44" x14ac:dyDescent="0.3">
      <c r="A265" s="56"/>
      <c r="B265" s="3" t="s">
        <v>265</v>
      </c>
      <c r="E265" s="84"/>
      <c r="F265" s="44"/>
      <c r="G265" s="140"/>
      <c r="I265" s="143"/>
      <c r="K265" s="112"/>
      <c r="L265" s="41"/>
      <c r="M265" s="41"/>
      <c r="N265" s="41"/>
      <c r="O265" s="41"/>
      <c r="P265" s="41"/>
      <c r="Q265" s="41"/>
      <c r="Z265" s="41"/>
      <c r="AA265" s="41"/>
      <c r="AB265" s="41"/>
      <c r="AC265" s="41"/>
      <c r="AD265" s="41"/>
      <c r="AE265" s="41"/>
      <c r="AF265" s="41"/>
      <c r="AG265" s="41"/>
      <c r="AH265" s="41"/>
      <c r="AI265" s="41"/>
      <c r="AJ265" s="41"/>
      <c r="AK265" s="41"/>
      <c r="AL265" s="41"/>
      <c r="AM265" s="41"/>
      <c r="AN265" s="41"/>
      <c r="AO265" s="41"/>
      <c r="AP265" s="41"/>
      <c r="AQ265" s="41"/>
      <c r="AR265" s="41"/>
    </row>
    <row r="266" spans="1:44" x14ac:dyDescent="0.3">
      <c r="A266" s="55" t="s">
        <v>163</v>
      </c>
      <c r="B266" s="8"/>
      <c r="D266" s="39" t="s">
        <v>266</v>
      </c>
      <c r="F266" s="44"/>
      <c r="G266" s="140"/>
      <c r="Z266" s="41"/>
      <c r="AA266" s="41"/>
      <c r="AB266" s="41"/>
      <c r="AC266" s="41"/>
      <c r="AD266" s="41"/>
      <c r="AE266" s="41"/>
      <c r="AF266" s="41"/>
      <c r="AG266" s="41"/>
      <c r="AH266" s="41"/>
      <c r="AI266" s="41"/>
      <c r="AJ266" s="41"/>
      <c r="AK266" s="41"/>
      <c r="AL266" s="41"/>
      <c r="AM266" s="41"/>
      <c r="AN266" s="41"/>
      <c r="AO266" s="41"/>
      <c r="AP266" s="41"/>
      <c r="AQ266" s="41"/>
      <c r="AR266" s="41"/>
    </row>
    <row r="267" spans="1:44" x14ac:dyDescent="0.3">
      <c r="A267" s="56" t="s">
        <v>458</v>
      </c>
      <c r="B267" s="8"/>
      <c r="C267" s="3"/>
      <c r="D267" s="39"/>
      <c r="E267" s="44"/>
      <c r="F267" s="83"/>
      <c r="G267" s="140"/>
      <c r="Z267" s="41"/>
      <c r="AA267" s="41"/>
      <c r="AB267" s="41"/>
      <c r="AC267" s="41"/>
      <c r="AD267" s="41"/>
      <c r="AE267" s="41"/>
      <c r="AF267" s="41"/>
      <c r="AG267" s="41"/>
      <c r="AH267" s="41"/>
      <c r="AI267" s="41"/>
      <c r="AJ267" s="41"/>
      <c r="AK267" s="41"/>
      <c r="AL267" s="41"/>
      <c r="AM267" s="41"/>
      <c r="AN267" s="41"/>
      <c r="AO267" s="41"/>
      <c r="AP267" s="41"/>
      <c r="AQ267" s="41"/>
      <c r="AR267" s="41"/>
    </row>
    <row r="268" spans="1:44" x14ac:dyDescent="0.3">
      <c r="A268" s="53"/>
      <c r="B268" s="1"/>
      <c r="G268" s="140"/>
      <c r="Z268" s="41"/>
      <c r="AA268" s="41"/>
      <c r="AB268" s="41"/>
      <c r="AC268" s="41"/>
      <c r="AD268" s="41"/>
      <c r="AE268" s="41"/>
      <c r="AF268" s="41"/>
      <c r="AG268" s="41"/>
      <c r="AH268" s="41"/>
      <c r="AI268" s="41"/>
      <c r="AJ268" s="41"/>
      <c r="AK268" s="41"/>
      <c r="AL268" s="41"/>
      <c r="AM268" s="41"/>
      <c r="AN268" s="41"/>
      <c r="AO268" s="41"/>
      <c r="AP268" s="41"/>
      <c r="AQ268" s="41"/>
      <c r="AR268" s="41"/>
    </row>
    <row r="269" spans="1:44" x14ac:dyDescent="0.3">
      <c r="A269" s="55" t="s">
        <v>163</v>
      </c>
      <c r="B269" s="8"/>
      <c r="C269" s="4"/>
      <c r="D269" s="3"/>
      <c r="E269" s="39"/>
      <c r="F269" s="44"/>
      <c r="G269" s="140"/>
      <c r="Z269" s="41"/>
      <c r="AA269" s="41"/>
      <c r="AB269" s="41"/>
      <c r="AC269" s="41"/>
      <c r="AD269" s="41"/>
      <c r="AE269" s="41"/>
      <c r="AF269" s="41"/>
      <c r="AG269" s="41"/>
      <c r="AH269" s="41"/>
      <c r="AI269" s="41"/>
      <c r="AJ269" s="41"/>
      <c r="AK269" s="41"/>
      <c r="AL269" s="41"/>
      <c r="AM269" s="41"/>
      <c r="AN269" s="41"/>
      <c r="AO269" s="41"/>
      <c r="AP269" s="41"/>
      <c r="AQ269" s="41"/>
      <c r="AR269" s="41"/>
    </row>
    <row r="270" spans="1:44" x14ac:dyDescent="0.3">
      <c r="A270" s="56" t="s">
        <v>401</v>
      </c>
      <c r="D270" s="57" t="s">
        <v>171</v>
      </c>
      <c r="E270" s="44"/>
      <c r="G270" s="140"/>
      <c r="Z270" s="41"/>
      <c r="AA270" s="41"/>
      <c r="AB270" s="41"/>
      <c r="AC270" s="41"/>
      <c r="AD270" s="41"/>
      <c r="AE270" s="41"/>
      <c r="AF270" s="41"/>
      <c r="AG270" s="41"/>
      <c r="AH270" s="41"/>
      <c r="AI270" s="41"/>
      <c r="AJ270" s="41"/>
      <c r="AK270" s="41"/>
      <c r="AL270" s="41"/>
      <c r="AM270" s="41"/>
      <c r="AN270" s="41"/>
      <c r="AO270" s="41"/>
      <c r="AP270" s="41"/>
      <c r="AQ270" s="41"/>
      <c r="AR270" s="41"/>
    </row>
    <row r="271" spans="1:44" x14ac:dyDescent="0.3">
      <c r="A271" s="53"/>
      <c r="B271" s="55" t="s">
        <v>163</v>
      </c>
      <c r="C271" s="189"/>
      <c r="D271" s="53"/>
      <c r="E271" s="44"/>
      <c r="G271" s="140"/>
      <c r="Z271" s="41"/>
      <c r="AA271" s="41"/>
      <c r="AB271" s="41"/>
      <c r="AC271" s="41"/>
      <c r="AD271" s="41"/>
      <c r="AE271" s="41"/>
      <c r="AF271" s="41"/>
      <c r="AG271" s="41"/>
      <c r="AH271" s="41"/>
      <c r="AI271" s="41"/>
      <c r="AJ271" s="41"/>
      <c r="AK271" s="41"/>
      <c r="AL271" s="41"/>
      <c r="AM271" s="41"/>
      <c r="AN271" s="41"/>
      <c r="AO271" s="41"/>
      <c r="AP271" s="41"/>
      <c r="AQ271" s="41"/>
      <c r="AR271" s="41"/>
    </row>
    <row r="272" spans="1:44" x14ac:dyDescent="0.3">
      <c r="A272" s="55" t="s">
        <v>163</v>
      </c>
      <c r="B272" s="56" t="s">
        <v>296</v>
      </c>
      <c r="D272" s="55" t="s">
        <v>163</v>
      </c>
      <c r="E272" s="85"/>
      <c r="F272" s="194"/>
      <c r="G272" s="188"/>
      <c r="Z272" s="41"/>
      <c r="AA272" s="41"/>
      <c r="AB272" s="41"/>
      <c r="AC272" s="41"/>
      <c r="AD272" s="41"/>
      <c r="AE272" s="41"/>
      <c r="AF272" s="41"/>
      <c r="AG272" s="41"/>
      <c r="AH272" s="41"/>
      <c r="AI272" s="41"/>
      <c r="AJ272" s="41"/>
      <c r="AK272" s="41"/>
      <c r="AL272" s="41"/>
      <c r="AM272" s="41"/>
      <c r="AN272" s="41"/>
      <c r="AO272" s="41"/>
      <c r="AP272" s="41"/>
      <c r="AQ272" s="41"/>
      <c r="AR272" s="41"/>
    </row>
    <row r="273" spans="1:44" x14ac:dyDescent="0.3">
      <c r="A273" s="56" t="s">
        <v>402</v>
      </c>
      <c r="D273" s="56" t="s">
        <v>297</v>
      </c>
      <c r="E273" s="44"/>
      <c r="G273" s="140"/>
      <c r="Z273" s="41"/>
      <c r="AA273" s="41"/>
      <c r="AB273" s="41"/>
      <c r="AC273" s="41"/>
      <c r="AD273" s="41"/>
      <c r="AE273" s="41"/>
      <c r="AF273" s="41"/>
      <c r="AG273" s="41"/>
      <c r="AH273" s="41"/>
      <c r="AI273" s="41"/>
      <c r="AJ273" s="41"/>
      <c r="AK273" s="41"/>
      <c r="AL273" s="41"/>
      <c r="AM273" s="41"/>
      <c r="AN273" s="41"/>
      <c r="AO273" s="41"/>
      <c r="AP273" s="41"/>
      <c r="AQ273" s="41"/>
      <c r="AR273" s="41"/>
    </row>
    <row r="274" spans="1:44" x14ac:dyDescent="0.3">
      <c r="B274" s="1"/>
      <c r="C274" s="3"/>
      <c r="E274" s="3"/>
      <c r="F274" s="44"/>
      <c r="Z274" s="41"/>
      <c r="AA274" s="41"/>
      <c r="AB274" s="41"/>
      <c r="AC274" s="41"/>
      <c r="AD274" s="41"/>
      <c r="AE274" s="41"/>
      <c r="AF274" s="41"/>
      <c r="AG274" s="41"/>
      <c r="AH274" s="41"/>
      <c r="AI274" s="41"/>
      <c r="AJ274" s="41"/>
      <c r="AK274" s="41"/>
      <c r="AL274" s="41"/>
      <c r="AM274" s="41"/>
      <c r="AN274" s="41"/>
      <c r="AO274" s="41"/>
      <c r="AP274" s="41"/>
      <c r="AQ274" s="41"/>
      <c r="AR274" s="41"/>
    </row>
    <row r="275" spans="1:44" x14ac:dyDescent="0.3">
      <c r="B275" s="8"/>
      <c r="C275" s="4"/>
      <c r="D275" s="3"/>
      <c r="E275" s="39"/>
      <c r="F275" s="44"/>
      <c r="Z275" s="41"/>
      <c r="AA275" s="41"/>
      <c r="AB275" s="41"/>
      <c r="AC275" s="41"/>
      <c r="AD275" s="41"/>
      <c r="AE275" s="41"/>
      <c r="AF275" s="41"/>
      <c r="AG275" s="41"/>
      <c r="AH275" s="41"/>
      <c r="AI275" s="41"/>
      <c r="AJ275" s="41"/>
      <c r="AK275" s="41"/>
      <c r="AL275" s="41"/>
      <c r="AM275" s="41"/>
      <c r="AN275" s="41"/>
      <c r="AO275" s="41"/>
      <c r="AP275" s="41"/>
      <c r="AQ275" s="41"/>
      <c r="AR275" s="41"/>
    </row>
    <row r="276" spans="1:44" x14ac:dyDescent="0.3">
      <c r="B276" s="2"/>
      <c r="C276" s="23"/>
      <c r="D276" s="3"/>
      <c r="E276" s="39"/>
      <c r="F276" s="44"/>
      <c r="Z276" s="41"/>
      <c r="AA276" s="41"/>
      <c r="AB276" s="41"/>
      <c r="AC276" s="41"/>
      <c r="AD276" s="41"/>
      <c r="AE276" s="41"/>
      <c r="AF276" s="41"/>
      <c r="AG276" s="41"/>
      <c r="AH276" s="41"/>
      <c r="AI276" s="41"/>
      <c r="AJ276" s="41"/>
      <c r="AK276" s="41"/>
      <c r="AL276" s="41"/>
      <c r="AM276" s="41"/>
      <c r="AN276" s="41"/>
      <c r="AO276" s="41"/>
      <c r="AP276" s="41"/>
      <c r="AQ276" s="41"/>
      <c r="AR276" s="41"/>
    </row>
    <row r="277" spans="1:44" x14ac:dyDescent="0.3">
      <c r="A277" s="94"/>
      <c r="B277" s="1"/>
      <c r="C277" s="3"/>
      <c r="D277" s="3"/>
      <c r="E277" s="39"/>
      <c r="F277" s="44"/>
      <c r="Z277" s="41"/>
      <c r="AA277" s="41"/>
      <c r="AB277" s="41"/>
      <c r="AC277" s="41"/>
      <c r="AD277" s="41"/>
      <c r="AE277" s="41"/>
      <c r="AF277" s="41"/>
      <c r="AG277" s="41"/>
      <c r="AH277" s="41"/>
      <c r="AI277" s="41"/>
      <c r="AJ277" s="41"/>
      <c r="AK277" s="41"/>
      <c r="AL277" s="41"/>
      <c r="AM277" s="41"/>
      <c r="AN277" s="41"/>
      <c r="AO277" s="41"/>
      <c r="AP277" s="41"/>
      <c r="AQ277" s="41"/>
      <c r="AR277" s="41"/>
    </row>
    <row r="278" spans="1:44" x14ac:dyDescent="0.3">
      <c r="B278" s="1"/>
      <c r="C278" s="3"/>
      <c r="D278" s="3"/>
      <c r="E278" s="39"/>
      <c r="F278" s="44"/>
      <c r="Z278" s="41"/>
      <c r="AA278" s="41"/>
      <c r="AB278" s="41"/>
      <c r="AC278" s="41"/>
      <c r="AD278" s="41"/>
      <c r="AE278" s="41"/>
      <c r="AF278" s="41"/>
      <c r="AG278" s="41"/>
      <c r="AH278" s="41"/>
      <c r="AI278" s="41"/>
      <c r="AJ278" s="41"/>
      <c r="AK278" s="41"/>
      <c r="AL278" s="41"/>
      <c r="AM278" s="41"/>
      <c r="AN278" s="41"/>
      <c r="AO278" s="41"/>
      <c r="AP278" s="41"/>
      <c r="AQ278" s="41"/>
      <c r="AR278" s="41"/>
    </row>
    <row r="279" spans="1:44" x14ac:dyDescent="0.3">
      <c r="B279" s="8"/>
      <c r="C279" s="4"/>
      <c r="D279" s="3"/>
      <c r="E279" s="39"/>
      <c r="F279" s="44"/>
      <c r="Z279" s="41"/>
      <c r="AA279" s="41"/>
      <c r="AB279" s="41"/>
      <c r="AC279" s="41"/>
      <c r="AD279" s="41"/>
      <c r="AE279" s="41"/>
      <c r="AF279" s="41"/>
      <c r="AG279" s="41"/>
      <c r="AH279" s="41"/>
      <c r="AI279" s="41"/>
      <c r="AJ279" s="41"/>
      <c r="AK279" s="41"/>
      <c r="AL279" s="41"/>
      <c r="AM279" s="41"/>
      <c r="AN279" s="41"/>
      <c r="AO279" s="41"/>
      <c r="AP279" s="41"/>
      <c r="AQ279" s="41"/>
      <c r="AR279" s="41"/>
    </row>
    <row r="280" spans="1:44" x14ac:dyDescent="0.3">
      <c r="A280" s="53"/>
      <c r="B280" s="1"/>
      <c r="C280" s="3"/>
      <c r="D280" s="3"/>
      <c r="E280" s="39"/>
      <c r="F280" s="44"/>
      <c r="Z280" s="41"/>
      <c r="AA280" s="41"/>
      <c r="AB280" s="41"/>
      <c r="AC280" s="41"/>
      <c r="AD280" s="41"/>
      <c r="AE280" s="41"/>
      <c r="AF280" s="41"/>
      <c r="AG280" s="41"/>
      <c r="AH280" s="41"/>
      <c r="AI280" s="41"/>
      <c r="AJ280" s="41"/>
      <c r="AK280" s="41"/>
      <c r="AL280" s="41"/>
      <c r="AM280" s="41"/>
      <c r="AN280" s="41"/>
      <c r="AO280" s="41"/>
      <c r="AP280" s="41"/>
      <c r="AQ280" s="41"/>
      <c r="AR280" s="41"/>
    </row>
    <row r="281" spans="1:44" x14ac:dyDescent="0.3">
      <c r="A281" s="1"/>
      <c r="B281" s="1"/>
      <c r="C281" s="3"/>
      <c r="D281" s="3"/>
      <c r="E281" s="39"/>
      <c r="F281" s="44"/>
      <c r="Z281" s="41"/>
      <c r="AA281" s="41"/>
      <c r="AB281" s="41"/>
      <c r="AC281" s="41"/>
      <c r="AD281" s="41"/>
      <c r="AE281" s="41"/>
      <c r="AF281" s="41"/>
      <c r="AG281" s="41"/>
      <c r="AH281" s="41"/>
      <c r="AI281" s="41"/>
      <c r="AJ281" s="41"/>
      <c r="AK281" s="41"/>
      <c r="AL281" s="41"/>
      <c r="AM281" s="41"/>
      <c r="AN281" s="41"/>
      <c r="AO281" s="41"/>
      <c r="AP281" s="41"/>
      <c r="AQ281" s="41"/>
      <c r="AR281" s="41"/>
    </row>
    <row r="282" spans="1:44" x14ac:dyDescent="0.3">
      <c r="A282" s="1"/>
      <c r="B282" s="1"/>
      <c r="C282" s="3"/>
      <c r="D282" s="3"/>
      <c r="E282" s="39"/>
      <c r="F282" s="44"/>
      <c r="Z282" s="41"/>
      <c r="AA282" s="41"/>
      <c r="AB282" s="41"/>
      <c r="AC282" s="41"/>
      <c r="AD282" s="41"/>
      <c r="AE282" s="41"/>
      <c r="AF282" s="41"/>
      <c r="AG282" s="41"/>
      <c r="AH282" s="41"/>
      <c r="AI282" s="41"/>
      <c r="AJ282" s="41"/>
      <c r="AK282" s="41"/>
      <c r="AL282" s="41"/>
      <c r="AM282" s="41"/>
      <c r="AN282" s="41"/>
      <c r="AO282" s="41"/>
      <c r="AP282" s="41"/>
      <c r="AQ282" s="41"/>
      <c r="AR282" s="41"/>
    </row>
    <row r="283" spans="1:44" x14ac:dyDescent="0.3">
      <c r="A283" s="1"/>
      <c r="B283" s="1"/>
      <c r="C283" s="3"/>
      <c r="D283" s="3"/>
      <c r="E283" s="39"/>
      <c r="F283" s="44"/>
      <c r="Z283" s="41"/>
      <c r="AA283" s="41"/>
      <c r="AB283" s="41"/>
      <c r="AC283" s="41"/>
      <c r="AD283" s="41"/>
      <c r="AE283" s="41"/>
      <c r="AF283" s="41"/>
      <c r="AG283" s="41"/>
      <c r="AH283" s="41"/>
      <c r="AI283" s="41"/>
      <c r="AJ283" s="41"/>
      <c r="AK283" s="41"/>
      <c r="AL283" s="41"/>
      <c r="AM283" s="41"/>
      <c r="AN283" s="41"/>
      <c r="AO283" s="41"/>
      <c r="AP283" s="41"/>
      <c r="AQ283" s="41"/>
      <c r="AR283" s="41"/>
    </row>
    <row r="284" spans="1:44" x14ac:dyDescent="0.3">
      <c r="Z284" s="41"/>
      <c r="AA284" s="41"/>
      <c r="AB284" s="41"/>
      <c r="AC284" s="41"/>
      <c r="AD284" s="41"/>
      <c r="AE284" s="41"/>
      <c r="AF284" s="41"/>
      <c r="AG284" s="41"/>
      <c r="AH284" s="41"/>
      <c r="AI284" s="41"/>
      <c r="AJ284" s="41"/>
      <c r="AK284" s="41"/>
      <c r="AL284" s="41"/>
      <c r="AM284" s="41"/>
      <c r="AN284" s="41"/>
      <c r="AO284" s="41"/>
      <c r="AP284" s="41"/>
      <c r="AQ284" s="41"/>
      <c r="AR284" s="41"/>
    </row>
    <row r="285" spans="1:44" x14ac:dyDescent="0.3">
      <c r="Z285" s="41"/>
      <c r="AA285" s="41"/>
      <c r="AB285" s="41"/>
      <c r="AC285" s="41"/>
      <c r="AD285" s="41"/>
      <c r="AE285" s="41"/>
      <c r="AF285" s="41"/>
      <c r="AG285" s="41"/>
      <c r="AH285" s="41"/>
      <c r="AI285" s="41"/>
      <c r="AJ285" s="41"/>
      <c r="AK285" s="41"/>
      <c r="AL285" s="41"/>
      <c r="AM285" s="41"/>
      <c r="AN285" s="41"/>
      <c r="AO285" s="41"/>
      <c r="AP285" s="41"/>
      <c r="AQ285" s="41"/>
      <c r="AR285" s="41"/>
    </row>
    <row r="286" spans="1:44" x14ac:dyDescent="0.3">
      <c r="Z286" s="41"/>
      <c r="AA286" s="41"/>
      <c r="AB286" s="41"/>
      <c r="AC286" s="41"/>
      <c r="AD286" s="41"/>
      <c r="AE286" s="41"/>
      <c r="AF286" s="41"/>
      <c r="AG286" s="41"/>
      <c r="AH286" s="41"/>
      <c r="AI286" s="41"/>
      <c r="AJ286" s="41"/>
      <c r="AK286" s="41"/>
      <c r="AL286" s="41"/>
      <c r="AM286" s="41"/>
      <c r="AN286" s="41"/>
      <c r="AO286" s="41"/>
      <c r="AP286" s="41"/>
      <c r="AQ286" s="41"/>
      <c r="AR286" s="41"/>
    </row>
    <row r="287" spans="1:44" x14ac:dyDescent="0.3">
      <c r="Z287" s="41"/>
      <c r="AA287" s="41"/>
      <c r="AB287" s="41"/>
      <c r="AC287" s="41"/>
      <c r="AD287" s="41"/>
      <c r="AE287" s="41"/>
      <c r="AF287" s="41"/>
      <c r="AG287" s="41"/>
      <c r="AH287" s="41"/>
      <c r="AI287" s="41"/>
      <c r="AJ287" s="41"/>
      <c r="AK287" s="41"/>
      <c r="AL287" s="41"/>
      <c r="AM287" s="41"/>
      <c r="AN287" s="41"/>
      <c r="AO287" s="41"/>
      <c r="AP287" s="41"/>
      <c r="AQ287" s="41"/>
      <c r="AR287" s="41"/>
    </row>
    <row r="288" spans="1:44" x14ac:dyDescent="0.3">
      <c r="Z288" s="41"/>
      <c r="AA288" s="41"/>
      <c r="AB288" s="41"/>
      <c r="AC288" s="41"/>
      <c r="AD288" s="41"/>
      <c r="AE288" s="41"/>
      <c r="AF288" s="41"/>
      <c r="AG288" s="41"/>
      <c r="AH288" s="41"/>
      <c r="AI288" s="41"/>
      <c r="AJ288" s="41"/>
      <c r="AK288" s="41"/>
      <c r="AL288" s="41"/>
      <c r="AM288" s="41"/>
      <c r="AN288" s="41"/>
      <c r="AO288" s="41"/>
      <c r="AP288" s="41"/>
      <c r="AQ288" s="41"/>
      <c r="AR288" s="41"/>
    </row>
    <row r="289" spans="26:44" x14ac:dyDescent="0.3">
      <c r="Z289" s="41"/>
      <c r="AA289" s="41"/>
      <c r="AB289" s="41"/>
      <c r="AC289" s="41"/>
      <c r="AD289" s="41"/>
      <c r="AE289" s="41"/>
      <c r="AF289" s="41"/>
      <c r="AG289" s="41"/>
      <c r="AH289" s="41"/>
      <c r="AI289" s="41"/>
      <c r="AJ289" s="41"/>
      <c r="AK289" s="41"/>
      <c r="AL289" s="41"/>
      <c r="AM289" s="41"/>
      <c r="AN289" s="41"/>
      <c r="AO289" s="41"/>
      <c r="AP289" s="41"/>
      <c r="AQ289" s="41"/>
      <c r="AR289" s="41"/>
    </row>
    <row r="290" spans="26:44" x14ac:dyDescent="0.3">
      <c r="Z290" s="41"/>
      <c r="AA290" s="41"/>
      <c r="AB290" s="41"/>
      <c r="AC290" s="41"/>
      <c r="AD290" s="41"/>
      <c r="AE290" s="41"/>
      <c r="AF290" s="41"/>
      <c r="AG290" s="41"/>
      <c r="AH290" s="41"/>
      <c r="AI290" s="41"/>
      <c r="AJ290" s="41"/>
      <c r="AK290" s="41"/>
      <c r="AL290" s="41"/>
      <c r="AM290" s="41"/>
      <c r="AN290" s="41"/>
      <c r="AO290" s="41"/>
      <c r="AP290" s="41"/>
      <c r="AQ290" s="41"/>
      <c r="AR290" s="41"/>
    </row>
    <row r="291" spans="26:44" x14ac:dyDescent="0.3">
      <c r="Z291" s="41"/>
      <c r="AA291" s="41"/>
      <c r="AB291" s="41"/>
      <c r="AC291" s="41"/>
      <c r="AD291" s="41"/>
      <c r="AE291" s="41"/>
      <c r="AF291" s="41"/>
      <c r="AG291" s="41"/>
      <c r="AH291" s="41"/>
      <c r="AI291" s="41"/>
      <c r="AJ291" s="41"/>
      <c r="AK291" s="41"/>
      <c r="AL291" s="41"/>
      <c r="AM291" s="41"/>
      <c r="AN291" s="41"/>
      <c r="AO291" s="41"/>
      <c r="AP291" s="41"/>
      <c r="AQ291" s="41"/>
      <c r="AR291" s="41"/>
    </row>
    <row r="292" spans="26:44" x14ac:dyDescent="0.3">
      <c r="Z292" s="41"/>
      <c r="AA292" s="41"/>
      <c r="AB292" s="41"/>
      <c r="AC292" s="41"/>
      <c r="AD292" s="41"/>
      <c r="AE292" s="41"/>
      <c r="AF292" s="41"/>
      <c r="AG292" s="41"/>
      <c r="AH292" s="41"/>
      <c r="AI292" s="41"/>
      <c r="AJ292" s="41"/>
      <c r="AK292" s="41"/>
      <c r="AL292" s="41"/>
      <c r="AM292" s="41"/>
      <c r="AN292" s="41"/>
      <c r="AO292" s="41"/>
      <c r="AP292" s="41"/>
      <c r="AQ292" s="41"/>
      <c r="AR292" s="41"/>
    </row>
    <row r="293" spans="26:44" x14ac:dyDescent="0.3">
      <c r="Z293" s="41"/>
      <c r="AA293" s="41"/>
      <c r="AB293" s="41"/>
      <c r="AC293" s="41"/>
      <c r="AD293" s="41"/>
      <c r="AE293" s="41"/>
      <c r="AF293" s="41"/>
      <c r="AG293" s="41"/>
      <c r="AH293" s="41"/>
      <c r="AI293" s="41"/>
      <c r="AJ293" s="41"/>
      <c r="AK293" s="41"/>
      <c r="AL293" s="41"/>
      <c r="AM293" s="41"/>
      <c r="AN293" s="41"/>
      <c r="AO293" s="41"/>
      <c r="AP293" s="41"/>
      <c r="AQ293" s="41"/>
      <c r="AR293" s="41"/>
    </row>
    <row r="294" spans="26:44" x14ac:dyDescent="0.3">
      <c r="Z294" s="41"/>
      <c r="AA294" s="41"/>
      <c r="AB294" s="41"/>
      <c r="AC294" s="41"/>
      <c r="AD294" s="41"/>
      <c r="AE294" s="41"/>
      <c r="AF294" s="41"/>
      <c r="AG294" s="41"/>
      <c r="AH294" s="41"/>
      <c r="AI294" s="41"/>
      <c r="AJ294" s="41"/>
      <c r="AK294" s="41"/>
      <c r="AL294" s="41"/>
      <c r="AM294" s="41"/>
      <c r="AN294" s="41"/>
      <c r="AO294" s="41"/>
      <c r="AP294" s="41"/>
      <c r="AQ294" s="41"/>
      <c r="AR294" s="41"/>
    </row>
    <row r="295" spans="26:44" x14ac:dyDescent="0.3">
      <c r="Z295" s="41"/>
      <c r="AA295" s="41"/>
      <c r="AB295" s="41"/>
      <c r="AC295" s="41"/>
      <c r="AD295" s="41"/>
      <c r="AE295" s="41"/>
      <c r="AF295" s="41"/>
      <c r="AG295" s="41"/>
      <c r="AH295" s="41"/>
      <c r="AI295" s="41"/>
      <c r="AJ295" s="41"/>
      <c r="AK295" s="41"/>
      <c r="AL295" s="41"/>
      <c r="AM295" s="41"/>
      <c r="AN295" s="41"/>
      <c r="AO295" s="41"/>
      <c r="AP295" s="41"/>
      <c r="AQ295" s="41"/>
      <c r="AR295" s="41"/>
    </row>
    <row r="296" spans="26:44" x14ac:dyDescent="0.3">
      <c r="Z296" s="41"/>
      <c r="AA296" s="41"/>
      <c r="AB296" s="41"/>
      <c r="AC296" s="41"/>
      <c r="AD296" s="41"/>
      <c r="AE296" s="41"/>
      <c r="AF296" s="41"/>
      <c r="AG296" s="41"/>
      <c r="AH296" s="41"/>
      <c r="AI296" s="41"/>
      <c r="AJ296" s="41"/>
      <c r="AK296" s="41"/>
      <c r="AL296" s="41"/>
      <c r="AM296" s="41"/>
      <c r="AN296" s="41"/>
      <c r="AO296" s="41"/>
      <c r="AP296" s="41"/>
      <c r="AQ296" s="41"/>
      <c r="AR296" s="41"/>
    </row>
    <row r="297" spans="26:44" x14ac:dyDescent="0.3">
      <c r="Z297" s="41"/>
      <c r="AA297" s="41"/>
      <c r="AB297" s="41"/>
      <c r="AC297" s="41"/>
      <c r="AD297" s="41"/>
      <c r="AE297" s="41"/>
      <c r="AF297" s="41"/>
      <c r="AG297" s="41"/>
      <c r="AH297" s="41"/>
      <c r="AI297" s="41"/>
      <c r="AJ297" s="41"/>
      <c r="AK297" s="41"/>
      <c r="AL297" s="41"/>
      <c r="AM297" s="41"/>
      <c r="AN297" s="41"/>
      <c r="AO297" s="41"/>
      <c r="AP297" s="41"/>
      <c r="AQ297" s="41"/>
      <c r="AR297" s="41"/>
    </row>
    <row r="298" spans="26:44" x14ac:dyDescent="0.3">
      <c r="Z298" s="41"/>
      <c r="AA298" s="41"/>
      <c r="AB298" s="41"/>
      <c r="AC298" s="41"/>
      <c r="AD298" s="41"/>
      <c r="AE298" s="41"/>
      <c r="AF298" s="41"/>
      <c r="AG298" s="41"/>
      <c r="AH298" s="41"/>
      <c r="AI298" s="41"/>
      <c r="AJ298" s="41"/>
      <c r="AK298" s="41"/>
      <c r="AL298" s="41"/>
      <c r="AM298" s="41"/>
      <c r="AN298" s="41"/>
      <c r="AO298" s="41"/>
      <c r="AP298" s="41"/>
      <c r="AQ298" s="41"/>
      <c r="AR298" s="41"/>
    </row>
    <row r="299" spans="26:44" x14ac:dyDescent="0.3">
      <c r="Z299" s="41"/>
      <c r="AA299" s="41"/>
      <c r="AB299" s="41"/>
      <c r="AC299" s="41"/>
      <c r="AD299" s="41"/>
      <c r="AE299" s="41"/>
      <c r="AF299" s="41"/>
      <c r="AG299" s="41"/>
      <c r="AH299" s="41"/>
      <c r="AI299" s="41"/>
      <c r="AJ299" s="41"/>
      <c r="AK299" s="41"/>
      <c r="AL299" s="41"/>
      <c r="AM299" s="41"/>
      <c r="AN299" s="41"/>
      <c r="AO299" s="41"/>
      <c r="AP299" s="41"/>
      <c r="AQ299" s="41"/>
      <c r="AR299" s="41"/>
    </row>
    <row r="300" spans="26:44" x14ac:dyDescent="0.3">
      <c r="Z300" s="41"/>
      <c r="AA300" s="41"/>
      <c r="AB300" s="41"/>
      <c r="AC300" s="41"/>
      <c r="AD300" s="41"/>
      <c r="AE300" s="41"/>
      <c r="AF300" s="41"/>
      <c r="AG300" s="41"/>
      <c r="AH300" s="41"/>
      <c r="AI300" s="41"/>
      <c r="AJ300" s="41"/>
      <c r="AK300" s="41"/>
      <c r="AL300" s="41"/>
      <c r="AM300" s="41"/>
      <c r="AN300" s="41"/>
      <c r="AO300" s="41"/>
      <c r="AP300" s="41"/>
      <c r="AQ300" s="41"/>
      <c r="AR300" s="41"/>
    </row>
    <row r="301" spans="26:44" x14ac:dyDescent="0.3">
      <c r="Z301" s="41"/>
      <c r="AA301" s="41"/>
      <c r="AB301" s="41"/>
      <c r="AC301" s="41"/>
      <c r="AD301" s="41"/>
      <c r="AE301" s="41"/>
      <c r="AF301" s="41"/>
      <c r="AG301" s="41"/>
      <c r="AH301" s="41"/>
      <c r="AI301" s="41"/>
      <c r="AJ301" s="41"/>
      <c r="AK301" s="41"/>
      <c r="AL301" s="41"/>
      <c r="AM301" s="41"/>
      <c r="AN301" s="41"/>
      <c r="AO301" s="41"/>
      <c r="AP301" s="41"/>
      <c r="AQ301" s="41"/>
      <c r="AR301" s="41"/>
    </row>
    <row r="302" spans="26:44" x14ac:dyDescent="0.3">
      <c r="Z302" s="41"/>
      <c r="AA302" s="41"/>
      <c r="AB302" s="41"/>
      <c r="AC302" s="41"/>
      <c r="AD302" s="41"/>
      <c r="AE302" s="41"/>
      <c r="AF302" s="41"/>
      <c r="AG302" s="41"/>
      <c r="AH302" s="41"/>
      <c r="AI302" s="41"/>
      <c r="AJ302" s="41"/>
      <c r="AK302" s="41"/>
      <c r="AL302" s="41"/>
      <c r="AM302" s="41"/>
      <c r="AN302" s="41"/>
      <c r="AO302" s="41"/>
      <c r="AP302" s="41"/>
      <c r="AQ302" s="41"/>
      <c r="AR302" s="41"/>
    </row>
    <row r="303" spans="26:44" x14ac:dyDescent="0.3">
      <c r="Z303" s="41"/>
      <c r="AA303" s="41"/>
      <c r="AB303" s="41"/>
      <c r="AC303" s="41"/>
      <c r="AD303" s="41"/>
      <c r="AE303" s="41"/>
      <c r="AF303" s="41"/>
      <c r="AG303" s="41"/>
      <c r="AH303" s="41"/>
      <c r="AI303" s="41"/>
      <c r="AJ303" s="41"/>
      <c r="AK303" s="41"/>
      <c r="AL303" s="41"/>
      <c r="AM303" s="41"/>
      <c r="AN303" s="41"/>
      <c r="AO303" s="41"/>
      <c r="AP303" s="41"/>
      <c r="AQ303" s="41"/>
      <c r="AR303" s="41"/>
    </row>
    <row r="304" spans="26:44" x14ac:dyDescent="0.3">
      <c r="Z304" s="41"/>
      <c r="AA304" s="41"/>
      <c r="AB304" s="41"/>
      <c r="AC304" s="41"/>
      <c r="AD304" s="41"/>
      <c r="AE304" s="41"/>
      <c r="AF304" s="41"/>
      <c r="AG304" s="41"/>
      <c r="AH304" s="41"/>
      <c r="AI304" s="41"/>
      <c r="AJ304" s="41"/>
      <c r="AK304" s="41"/>
      <c r="AL304" s="41"/>
      <c r="AM304" s="41"/>
      <c r="AN304" s="41"/>
      <c r="AO304" s="41"/>
      <c r="AP304" s="41"/>
      <c r="AQ304" s="41"/>
      <c r="AR304" s="41"/>
    </row>
    <row r="305" spans="26:44" x14ac:dyDescent="0.3">
      <c r="Z305" s="41"/>
      <c r="AA305" s="41"/>
      <c r="AB305" s="41"/>
      <c r="AC305" s="41"/>
      <c r="AD305" s="41"/>
      <c r="AE305" s="41"/>
      <c r="AF305" s="41"/>
      <c r="AG305" s="41"/>
      <c r="AH305" s="41"/>
      <c r="AI305" s="41"/>
      <c r="AJ305" s="41"/>
      <c r="AK305" s="41"/>
      <c r="AL305" s="41"/>
      <c r="AM305" s="41"/>
      <c r="AN305" s="41"/>
      <c r="AO305" s="41"/>
      <c r="AP305" s="41"/>
      <c r="AQ305" s="41"/>
      <c r="AR305" s="41"/>
    </row>
    <row r="306" spans="26:44" x14ac:dyDescent="0.3">
      <c r="Z306" s="41"/>
      <c r="AA306" s="41"/>
      <c r="AB306" s="41"/>
      <c r="AC306" s="41"/>
      <c r="AD306" s="41"/>
      <c r="AE306" s="41"/>
      <c r="AF306" s="41"/>
      <c r="AG306" s="41"/>
      <c r="AH306" s="41"/>
      <c r="AI306" s="41"/>
      <c r="AJ306" s="41"/>
      <c r="AK306" s="41"/>
      <c r="AL306" s="41"/>
      <c r="AM306" s="41"/>
      <c r="AN306" s="41"/>
      <c r="AO306" s="41"/>
      <c r="AP306" s="41"/>
      <c r="AQ306" s="41"/>
      <c r="AR306" s="41"/>
    </row>
    <row r="307" spans="26:44" x14ac:dyDescent="0.3">
      <c r="Z307" s="41"/>
      <c r="AA307" s="41"/>
      <c r="AB307" s="41"/>
      <c r="AC307" s="41"/>
      <c r="AD307" s="41"/>
      <c r="AE307" s="41"/>
      <c r="AF307" s="41"/>
      <c r="AG307" s="41"/>
      <c r="AH307" s="41"/>
      <c r="AI307" s="41"/>
      <c r="AJ307" s="41"/>
      <c r="AK307" s="41"/>
      <c r="AL307" s="41"/>
      <c r="AM307" s="41"/>
      <c r="AN307" s="41"/>
      <c r="AO307" s="41"/>
      <c r="AP307" s="41"/>
      <c r="AQ307" s="41"/>
      <c r="AR307" s="41"/>
    </row>
    <row r="308" spans="26:44" x14ac:dyDescent="0.3">
      <c r="Z308" s="41"/>
      <c r="AA308" s="41"/>
      <c r="AB308" s="41"/>
      <c r="AC308" s="41"/>
      <c r="AD308" s="41"/>
      <c r="AE308" s="41"/>
      <c r="AF308" s="41"/>
      <c r="AG308" s="41"/>
      <c r="AH308" s="41"/>
      <c r="AI308" s="41"/>
      <c r="AJ308" s="41"/>
      <c r="AK308" s="41"/>
      <c r="AL308" s="41"/>
      <c r="AM308" s="41"/>
      <c r="AN308" s="41"/>
      <c r="AO308" s="41"/>
      <c r="AP308" s="41"/>
      <c r="AQ308" s="41"/>
      <c r="AR308" s="41"/>
    </row>
    <row r="309" spans="26:44" x14ac:dyDescent="0.3">
      <c r="Z309" s="41"/>
      <c r="AA309" s="41"/>
      <c r="AB309" s="41"/>
      <c r="AC309" s="41"/>
      <c r="AD309" s="41"/>
      <c r="AE309" s="41"/>
      <c r="AF309" s="41"/>
      <c r="AG309" s="41"/>
      <c r="AH309" s="41"/>
      <c r="AI309" s="41"/>
      <c r="AJ309" s="41"/>
      <c r="AK309" s="41"/>
      <c r="AL309" s="41"/>
      <c r="AM309" s="41"/>
      <c r="AN309" s="41"/>
      <c r="AO309" s="41"/>
      <c r="AP309" s="41"/>
      <c r="AQ309" s="41"/>
      <c r="AR309" s="41"/>
    </row>
    <row r="310" spans="26:44" x14ac:dyDescent="0.3">
      <c r="Z310" s="41"/>
      <c r="AA310" s="41"/>
      <c r="AB310" s="41"/>
      <c r="AC310" s="41"/>
      <c r="AD310" s="41"/>
      <c r="AE310" s="41"/>
      <c r="AF310" s="41"/>
      <c r="AG310" s="41"/>
      <c r="AH310" s="41"/>
      <c r="AI310" s="41"/>
      <c r="AJ310" s="41"/>
      <c r="AK310" s="41"/>
      <c r="AL310" s="41"/>
      <c r="AM310" s="41"/>
      <c r="AN310" s="41"/>
      <c r="AO310" s="41"/>
      <c r="AP310" s="41"/>
      <c r="AQ310" s="41"/>
      <c r="AR310" s="41"/>
    </row>
    <row r="311" spans="26:44" x14ac:dyDescent="0.3">
      <c r="Z311" s="41"/>
      <c r="AA311" s="41"/>
      <c r="AB311" s="41"/>
      <c r="AC311" s="41"/>
      <c r="AD311" s="41"/>
      <c r="AE311" s="41"/>
      <c r="AF311" s="41"/>
      <c r="AG311" s="41"/>
      <c r="AH311" s="41"/>
      <c r="AI311" s="41"/>
      <c r="AJ311" s="41"/>
      <c r="AK311" s="41"/>
      <c r="AL311" s="41"/>
      <c r="AM311" s="41"/>
      <c r="AN311" s="41"/>
      <c r="AO311" s="41"/>
      <c r="AP311" s="41"/>
      <c r="AQ311" s="41"/>
      <c r="AR311" s="41"/>
    </row>
    <row r="312" spans="26:44" x14ac:dyDescent="0.3">
      <c r="Z312" s="41"/>
      <c r="AA312" s="41"/>
      <c r="AB312" s="41"/>
      <c r="AC312" s="41"/>
      <c r="AD312" s="41"/>
      <c r="AE312" s="41"/>
      <c r="AF312" s="41"/>
      <c r="AG312" s="41"/>
      <c r="AH312" s="41"/>
      <c r="AI312" s="41"/>
      <c r="AJ312" s="41"/>
      <c r="AK312" s="41"/>
      <c r="AL312" s="41"/>
      <c r="AM312" s="41"/>
      <c r="AN312" s="41"/>
      <c r="AO312" s="41"/>
      <c r="AP312" s="41"/>
      <c r="AQ312" s="41"/>
      <c r="AR312" s="41"/>
    </row>
    <row r="313" spans="26:44" x14ac:dyDescent="0.3">
      <c r="Z313" s="41"/>
      <c r="AA313" s="41"/>
      <c r="AB313" s="41"/>
      <c r="AC313" s="41"/>
      <c r="AD313" s="41"/>
      <c r="AE313" s="41"/>
      <c r="AF313" s="41"/>
      <c r="AG313" s="41"/>
      <c r="AH313" s="41"/>
      <c r="AI313" s="41"/>
      <c r="AJ313" s="41"/>
      <c r="AK313" s="41"/>
      <c r="AL313" s="41"/>
      <c r="AM313" s="41"/>
      <c r="AN313" s="41"/>
      <c r="AO313" s="41"/>
      <c r="AP313" s="41"/>
      <c r="AQ313" s="41"/>
      <c r="AR313" s="41"/>
    </row>
    <row r="314" spans="26:44" x14ac:dyDescent="0.3">
      <c r="Z314" s="41"/>
      <c r="AA314" s="41"/>
      <c r="AB314" s="41"/>
      <c r="AC314" s="41"/>
      <c r="AD314" s="41"/>
      <c r="AE314" s="41"/>
      <c r="AF314" s="41"/>
      <c r="AG314" s="41"/>
      <c r="AH314" s="41"/>
      <c r="AI314" s="41"/>
      <c r="AJ314" s="41"/>
      <c r="AK314" s="41"/>
      <c r="AL314" s="41"/>
      <c r="AM314" s="41"/>
      <c r="AN314" s="41"/>
      <c r="AO314" s="41"/>
      <c r="AP314" s="41"/>
      <c r="AQ314" s="41"/>
      <c r="AR314" s="41"/>
    </row>
    <row r="315" spans="26:44" x14ac:dyDescent="0.3">
      <c r="Z315" s="41"/>
      <c r="AA315" s="41"/>
      <c r="AB315" s="41"/>
      <c r="AC315" s="41"/>
      <c r="AD315" s="41"/>
      <c r="AE315" s="41"/>
      <c r="AF315" s="41"/>
      <c r="AG315" s="41"/>
      <c r="AH315" s="41"/>
      <c r="AI315" s="41"/>
      <c r="AJ315" s="41"/>
      <c r="AK315" s="41"/>
      <c r="AL315" s="41"/>
      <c r="AM315" s="41"/>
      <c r="AN315" s="41"/>
      <c r="AO315" s="41"/>
      <c r="AP315" s="41"/>
      <c r="AQ315" s="41"/>
      <c r="AR315" s="41"/>
    </row>
    <row r="316" spans="26:44" x14ac:dyDescent="0.3">
      <c r="Z316" s="41"/>
      <c r="AA316" s="41"/>
      <c r="AB316" s="41"/>
      <c r="AC316" s="41"/>
      <c r="AD316" s="41"/>
      <c r="AE316" s="41"/>
      <c r="AF316" s="41"/>
      <c r="AG316" s="41"/>
      <c r="AH316" s="41"/>
      <c r="AI316" s="41"/>
      <c r="AJ316" s="41"/>
      <c r="AK316" s="41"/>
      <c r="AL316" s="41"/>
      <c r="AM316" s="41"/>
      <c r="AN316" s="41"/>
      <c r="AO316" s="41"/>
      <c r="AP316" s="41"/>
      <c r="AQ316" s="41"/>
      <c r="AR316" s="41"/>
    </row>
    <row r="317" spans="26:44" x14ac:dyDescent="0.3">
      <c r="Z317" s="41"/>
      <c r="AA317" s="41"/>
      <c r="AB317" s="41"/>
      <c r="AC317" s="41"/>
      <c r="AD317" s="41"/>
      <c r="AE317" s="41"/>
      <c r="AF317" s="41"/>
      <c r="AG317" s="41"/>
      <c r="AH317" s="41"/>
      <c r="AI317" s="41"/>
      <c r="AJ317" s="41"/>
      <c r="AK317" s="41"/>
      <c r="AL317" s="41"/>
      <c r="AM317" s="41"/>
      <c r="AN317" s="41"/>
      <c r="AO317" s="41"/>
      <c r="AP317" s="41"/>
      <c r="AQ317" s="41"/>
      <c r="AR317" s="41"/>
    </row>
    <row r="318" spans="26:44" x14ac:dyDescent="0.3">
      <c r="Z318" s="41"/>
      <c r="AA318" s="41"/>
      <c r="AB318" s="41"/>
      <c r="AC318" s="41"/>
      <c r="AD318" s="41"/>
      <c r="AE318" s="41"/>
      <c r="AF318" s="41"/>
      <c r="AG318" s="41"/>
      <c r="AH318" s="41"/>
      <c r="AI318" s="41"/>
      <c r="AJ318" s="41"/>
      <c r="AK318" s="41"/>
      <c r="AL318" s="41"/>
      <c r="AM318" s="41"/>
      <c r="AN318" s="41"/>
      <c r="AO318" s="41"/>
      <c r="AP318" s="41"/>
      <c r="AQ318" s="41"/>
      <c r="AR318" s="41"/>
    </row>
    <row r="319" spans="26:44" x14ac:dyDescent="0.3">
      <c r="Z319" s="41"/>
      <c r="AA319" s="41"/>
      <c r="AB319" s="41"/>
      <c r="AC319" s="41"/>
      <c r="AD319" s="41"/>
      <c r="AE319" s="41"/>
      <c r="AF319" s="41"/>
      <c r="AG319" s="41"/>
      <c r="AH319" s="41"/>
      <c r="AI319" s="41"/>
      <c r="AJ319" s="41"/>
      <c r="AK319" s="41"/>
      <c r="AL319" s="41"/>
      <c r="AM319" s="41"/>
      <c r="AN319" s="41"/>
      <c r="AO319" s="41"/>
      <c r="AP319" s="41"/>
      <c r="AQ319" s="41"/>
      <c r="AR319" s="41"/>
    </row>
    <row r="320" spans="26:44" x14ac:dyDescent="0.3">
      <c r="Z320" s="41"/>
      <c r="AA320" s="41"/>
      <c r="AB320" s="41"/>
      <c r="AC320" s="41"/>
      <c r="AD320" s="41"/>
      <c r="AE320" s="41"/>
      <c r="AF320" s="41"/>
      <c r="AG320" s="41"/>
      <c r="AH320" s="41"/>
      <c r="AI320" s="41"/>
      <c r="AJ320" s="41"/>
      <c r="AK320" s="41"/>
      <c r="AL320" s="41"/>
      <c r="AM320" s="41"/>
      <c r="AN320" s="41"/>
      <c r="AO320" s="41"/>
      <c r="AP320" s="41"/>
      <c r="AQ320" s="41"/>
      <c r="AR320" s="41"/>
    </row>
    <row r="321" spans="26:44" x14ac:dyDescent="0.3">
      <c r="Z321" s="41"/>
      <c r="AA321" s="41"/>
      <c r="AB321" s="41"/>
      <c r="AC321" s="41"/>
      <c r="AD321" s="41"/>
      <c r="AE321" s="41"/>
      <c r="AF321" s="41"/>
      <c r="AG321" s="41"/>
      <c r="AH321" s="41"/>
      <c r="AI321" s="41"/>
      <c r="AJ321" s="41"/>
      <c r="AK321" s="41"/>
      <c r="AL321" s="41"/>
      <c r="AM321" s="41"/>
      <c r="AN321" s="41"/>
      <c r="AO321" s="41"/>
      <c r="AP321" s="41"/>
      <c r="AQ321" s="41"/>
      <c r="AR321" s="41"/>
    </row>
    <row r="322" spans="26:44" x14ac:dyDescent="0.3">
      <c r="Z322" s="41"/>
      <c r="AA322" s="41"/>
      <c r="AB322" s="41"/>
      <c r="AC322" s="41"/>
      <c r="AD322" s="41"/>
      <c r="AE322" s="41"/>
      <c r="AF322" s="41"/>
      <c r="AG322" s="41"/>
      <c r="AH322" s="41"/>
      <c r="AI322" s="41"/>
      <c r="AJ322" s="41"/>
      <c r="AK322" s="41"/>
      <c r="AL322" s="41"/>
      <c r="AM322" s="41"/>
      <c r="AN322" s="41"/>
      <c r="AO322" s="41"/>
      <c r="AP322" s="41"/>
      <c r="AQ322" s="41"/>
      <c r="AR322" s="41"/>
    </row>
    <row r="323" spans="26:44" x14ac:dyDescent="0.3">
      <c r="Z323" s="41"/>
      <c r="AA323" s="41"/>
      <c r="AB323" s="41"/>
      <c r="AC323" s="41"/>
      <c r="AD323" s="41"/>
      <c r="AE323" s="41"/>
      <c r="AF323" s="41"/>
      <c r="AG323" s="41"/>
      <c r="AH323" s="41"/>
      <c r="AI323" s="41"/>
      <c r="AJ323" s="41"/>
      <c r="AK323" s="41"/>
      <c r="AL323" s="41"/>
      <c r="AM323" s="41"/>
      <c r="AN323" s="41"/>
      <c r="AO323" s="41"/>
      <c r="AP323" s="41"/>
      <c r="AQ323" s="41"/>
      <c r="AR323" s="41"/>
    </row>
    <row r="324" spans="26:44" x14ac:dyDescent="0.3">
      <c r="Z324" s="41"/>
      <c r="AA324" s="41"/>
      <c r="AB324" s="41"/>
      <c r="AC324" s="41"/>
      <c r="AD324" s="41"/>
      <c r="AE324" s="41"/>
      <c r="AF324" s="41"/>
      <c r="AG324" s="41"/>
      <c r="AH324" s="41"/>
      <c r="AI324" s="41"/>
      <c r="AJ324" s="41"/>
      <c r="AK324" s="41"/>
      <c r="AL324" s="41"/>
      <c r="AM324" s="41"/>
      <c r="AN324" s="41"/>
      <c r="AO324" s="41"/>
      <c r="AP324" s="41"/>
      <c r="AQ324" s="41"/>
      <c r="AR324" s="41"/>
    </row>
    <row r="325" spans="26:44" x14ac:dyDescent="0.3">
      <c r="Z325" s="41"/>
      <c r="AA325" s="41"/>
      <c r="AB325" s="41"/>
      <c r="AC325" s="41"/>
      <c r="AD325" s="41"/>
      <c r="AE325" s="41"/>
      <c r="AF325" s="41"/>
      <c r="AG325" s="41"/>
      <c r="AH325" s="41"/>
      <c r="AI325" s="41"/>
      <c r="AJ325" s="41"/>
      <c r="AK325" s="41"/>
      <c r="AL325" s="41"/>
      <c r="AM325" s="41"/>
      <c r="AN325" s="41"/>
      <c r="AO325" s="41"/>
      <c r="AP325" s="41"/>
      <c r="AQ325" s="41"/>
      <c r="AR325" s="41"/>
    </row>
    <row r="326" spans="26:44" x14ac:dyDescent="0.3">
      <c r="Z326" s="41"/>
      <c r="AA326" s="41"/>
      <c r="AB326" s="41"/>
      <c r="AC326" s="41"/>
      <c r="AD326" s="41"/>
      <c r="AE326" s="41"/>
      <c r="AF326" s="41"/>
      <c r="AG326" s="41"/>
      <c r="AH326" s="41"/>
      <c r="AI326" s="41"/>
      <c r="AJ326" s="41"/>
      <c r="AK326" s="41"/>
      <c r="AL326" s="41"/>
      <c r="AM326" s="41"/>
      <c r="AN326" s="41"/>
      <c r="AO326" s="41"/>
      <c r="AP326" s="41"/>
      <c r="AQ326" s="41"/>
      <c r="AR326" s="41"/>
    </row>
    <row r="327" spans="26:44" x14ac:dyDescent="0.3">
      <c r="Z327" s="41"/>
      <c r="AA327" s="41"/>
      <c r="AB327" s="41"/>
      <c r="AC327" s="41"/>
      <c r="AD327" s="41"/>
      <c r="AE327" s="41"/>
      <c r="AF327" s="41"/>
      <c r="AG327" s="41"/>
      <c r="AH327" s="41"/>
      <c r="AI327" s="41"/>
      <c r="AJ327" s="41"/>
      <c r="AK327" s="41"/>
      <c r="AL327" s="41"/>
      <c r="AM327" s="41"/>
      <c r="AN327" s="41"/>
      <c r="AO327" s="41"/>
      <c r="AP327" s="41"/>
      <c r="AQ327" s="41"/>
      <c r="AR327" s="41"/>
    </row>
    <row r="328" spans="26:44" x14ac:dyDescent="0.3">
      <c r="Z328" s="41"/>
      <c r="AA328" s="41"/>
      <c r="AB328" s="41"/>
      <c r="AC328" s="41"/>
      <c r="AD328" s="41"/>
      <c r="AE328" s="41"/>
      <c r="AF328" s="41"/>
      <c r="AG328" s="41"/>
      <c r="AH328" s="41"/>
      <c r="AI328" s="41"/>
      <c r="AJ328" s="41"/>
      <c r="AK328" s="41"/>
      <c r="AL328" s="41"/>
      <c r="AM328" s="41"/>
      <c r="AN328" s="41"/>
      <c r="AO328" s="41"/>
      <c r="AP328" s="41"/>
      <c r="AQ328" s="41"/>
      <c r="AR328" s="41"/>
    </row>
    <row r="329" spans="26:44" x14ac:dyDescent="0.3">
      <c r="Z329" s="41"/>
      <c r="AA329" s="41"/>
      <c r="AB329" s="41"/>
      <c r="AC329" s="41"/>
      <c r="AD329" s="41"/>
      <c r="AE329" s="41"/>
      <c r="AF329" s="41"/>
      <c r="AG329" s="41"/>
      <c r="AH329" s="41"/>
      <c r="AI329" s="41"/>
      <c r="AJ329" s="41"/>
      <c r="AK329" s="41"/>
      <c r="AL329" s="41"/>
      <c r="AM329" s="41"/>
      <c r="AN329" s="41"/>
      <c r="AO329" s="41"/>
      <c r="AP329" s="41"/>
      <c r="AQ329" s="41"/>
      <c r="AR329" s="41"/>
    </row>
    <row r="330" spans="26:44" x14ac:dyDescent="0.3">
      <c r="Z330" s="41"/>
      <c r="AA330" s="41"/>
      <c r="AB330" s="41"/>
      <c r="AC330" s="41"/>
      <c r="AD330" s="41"/>
      <c r="AE330" s="41"/>
      <c r="AF330" s="41"/>
      <c r="AG330" s="41"/>
      <c r="AH330" s="41"/>
      <c r="AI330" s="41"/>
      <c r="AJ330" s="41"/>
      <c r="AK330" s="41"/>
      <c r="AL330" s="41"/>
      <c r="AM330" s="41"/>
      <c r="AN330" s="41"/>
      <c r="AO330" s="41"/>
      <c r="AP330" s="41"/>
      <c r="AQ330" s="41"/>
      <c r="AR330" s="41"/>
    </row>
    <row r="331" spans="26:44" x14ac:dyDescent="0.3">
      <c r="Z331" s="41"/>
      <c r="AA331" s="41"/>
      <c r="AB331" s="41"/>
      <c r="AC331" s="41"/>
      <c r="AD331" s="41"/>
      <c r="AE331" s="41"/>
      <c r="AF331" s="41"/>
      <c r="AG331" s="41"/>
      <c r="AH331" s="41"/>
      <c r="AI331" s="41"/>
      <c r="AJ331" s="41"/>
      <c r="AK331" s="41"/>
      <c r="AL331" s="41"/>
      <c r="AM331" s="41"/>
      <c r="AN331" s="41"/>
      <c r="AO331" s="41"/>
      <c r="AP331" s="41"/>
      <c r="AQ331" s="41"/>
      <c r="AR331" s="41"/>
    </row>
    <row r="332" spans="26:44" x14ac:dyDescent="0.3">
      <c r="Z332" s="41"/>
      <c r="AA332" s="41"/>
      <c r="AB332" s="41"/>
      <c r="AC332" s="41"/>
      <c r="AD332" s="41"/>
      <c r="AE332" s="41"/>
      <c r="AF332" s="41"/>
      <c r="AG332" s="41"/>
      <c r="AH332" s="41"/>
      <c r="AI332" s="41"/>
      <c r="AJ332" s="41"/>
      <c r="AK332" s="41"/>
      <c r="AL332" s="41"/>
      <c r="AM332" s="41"/>
      <c r="AN332" s="41"/>
      <c r="AO332" s="41"/>
      <c r="AP332" s="41"/>
      <c r="AQ332" s="41"/>
      <c r="AR332" s="41"/>
    </row>
    <row r="333" spans="26:44" x14ac:dyDescent="0.3">
      <c r="Z333" s="41"/>
      <c r="AA333" s="41"/>
      <c r="AB333" s="41"/>
      <c r="AC333" s="41"/>
      <c r="AD333" s="41"/>
      <c r="AE333" s="41"/>
      <c r="AF333" s="41"/>
      <c r="AG333" s="41"/>
      <c r="AH333" s="41"/>
      <c r="AI333" s="41"/>
      <c r="AJ333" s="41"/>
      <c r="AK333" s="41"/>
      <c r="AL333" s="41"/>
      <c r="AM333" s="41"/>
      <c r="AN333" s="41"/>
      <c r="AO333" s="41"/>
      <c r="AP333" s="41"/>
      <c r="AQ333" s="41"/>
      <c r="AR333" s="41"/>
    </row>
    <row r="334" spans="26:44" x14ac:dyDescent="0.3">
      <c r="Z334" s="41"/>
      <c r="AA334" s="41"/>
      <c r="AB334" s="41"/>
      <c r="AC334" s="41"/>
      <c r="AD334" s="41"/>
      <c r="AE334" s="41"/>
      <c r="AF334" s="41"/>
      <c r="AG334" s="41"/>
      <c r="AH334" s="41"/>
      <c r="AI334" s="41"/>
      <c r="AJ334" s="41"/>
      <c r="AK334" s="41"/>
      <c r="AL334" s="41"/>
      <c r="AM334" s="41"/>
      <c r="AN334" s="41"/>
      <c r="AO334" s="41"/>
      <c r="AP334" s="41"/>
      <c r="AQ334" s="41"/>
      <c r="AR334" s="41"/>
    </row>
    <row r="335" spans="26:44" x14ac:dyDescent="0.3">
      <c r="Z335" s="41"/>
      <c r="AA335" s="41"/>
      <c r="AB335" s="41"/>
      <c r="AC335" s="41"/>
      <c r="AD335" s="41"/>
      <c r="AE335" s="41"/>
      <c r="AF335" s="41"/>
      <c r="AG335" s="41"/>
      <c r="AH335" s="41"/>
      <c r="AI335" s="41"/>
      <c r="AJ335" s="41"/>
      <c r="AK335" s="41"/>
      <c r="AL335" s="41"/>
      <c r="AM335" s="41"/>
      <c r="AN335" s="41"/>
      <c r="AO335" s="41"/>
      <c r="AP335" s="41"/>
      <c r="AQ335" s="41"/>
      <c r="AR335" s="41"/>
    </row>
    <row r="336" spans="26:44" x14ac:dyDescent="0.3">
      <c r="Z336" s="41"/>
      <c r="AA336" s="41"/>
      <c r="AB336" s="41"/>
      <c r="AC336" s="41"/>
      <c r="AD336" s="41"/>
      <c r="AE336" s="41"/>
      <c r="AF336" s="41"/>
      <c r="AG336" s="41"/>
      <c r="AH336" s="41"/>
      <c r="AI336" s="41"/>
      <c r="AJ336" s="41"/>
      <c r="AK336" s="41"/>
      <c r="AL336" s="41"/>
      <c r="AM336" s="41"/>
      <c r="AN336" s="41"/>
      <c r="AO336" s="41"/>
      <c r="AP336" s="41"/>
      <c r="AQ336" s="41"/>
      <c r="AR336" s="41"/>
    </row>
    <row r="337" spans="26:44" x14ac:dyDescent="0.3">
      <c r="Z337" s="41"/>
      <c r="AA337" s="41"/>
      <c r="AB337" s="41"/>
      <c r="AC337" s="41"/>
      <c r="AD337" s="41"/>
      <c r="AE337" s="41"/>
      <c r="AF337" s="41"/>
      <c r="AG337" s="41"/>
      <c r="AH337" s="41"/>
      <c r="AI337" s="41"/>
      <c r="AJ337" s="41"/>
      <c r="AK337" s="41"/>
      <c r="AL337" s="41"/>
      <c r="AM337" s="41"/>
      <c r="AN337" s="41"/>
      <c r="AO337" s="41"/>
      <c r="AP337" s="41"/>
      <c r="AQ337" s="41"/>
      <c r="AR337" s="41"/>
    </row>
    <row r="338" spans="26:44" x14ac:dyDescent="0.3">
      <c r="Z338" s="41"/>
      <c r="AA338" s="41"/>
      <c r="AB338" s="41"/>
      <c r="AC338" s="41"/>
      <c r="AD338" s="41"/>
      <c r="AE338" s="41"/>
      <c r="AF338" s="41"/>
      <c r="AG338" s="41"/>
      <c r="AH338" s="41"/>
      <c r="AI338" s="41"/>
      <c r="AJ338" s="41"/>
      <c r="AK338" s="41"/>
      <c r="AL338" s="41"/>
      <c r="AM338" s="41"/>
      <c r="AN338" s="41"/>
      <c r="AO338" s="41"/>
      <c r="AP338" s="41"/>
      <c r="AQ338" s="41"/>
      <c r="AR338" s="41"/>
    </row>
    <row r="339" spans="26:44" x14ac:dyDescent="0.3">
      <c r="Z339" s="41"/>
      <c r="AA339" s="41"/>
      <c r="AB339" s="41"/>
      <c r="AC339" s="41"/>
      <c r="AD339" s="41"/>
      <c r="AE339" s="41"/>
      <c r="AF339" s="41"/>
      <c r="AG339" s="41"/>
      <c r="AH339" s="41"/>
      <c r="AI339" s="41"/>
      <c r="AJ339" s="41"/>
      <c r="AK339" s="41"/>
      <c r="AL339" s="41"/>
      <c r="AM339" s="41"/>
      <c r="AN339" s="41"/>
      <c r="AO339" s="41"/>
      <c r="AP339" s="41"/>
      <c r="AQ339" s="41"/>
      <c r="AR339" s="41"/>
    </row>
    <row r="340" spans="26:44" x14ac:dyDescent="0.3">
      <c r="Z340" s="41"/>
      <c r="AA340" s="41"/>
      <c r="AB340" s="41"/>
      <c r="AC340" s="41"/>
      <c r="AD340" s="41"/>
      <c r="AE340" s="41"/>
      <c r="AF340" s="41"/>
      <c r="AG340" s="41"/>
      <c r="AH340" s="41"/>
      <c r="AI340" s="41"/>
      <c r="AJ340" s="41"/>
      <c r="AK340" s="41"/>
      <c r="AL340" s="41"/>
      <c r="AM340" s="41"/>
      <c r="AN340" s="41"/>
      <c r="AO340" s="41"/>
      <c r="AP340" s="41"/>
      <c r="AQ340" s="41"/>
      <c r="AR340" s="41"/>
    </row>
    <row r="341" spans="26:44" x14ac:dyDescent="0.3">
      <c r="Z341" s="41"/>
      <c r="AA341" s="41"/>
      <c r="AB341" s="41"/>
      <c r="AC341" s="41"/>
      <c r="AD341" s="41"/>
      <c r="AE341" s="41"/>
      <c r="AF341" s="41"/>
      <c r="AG341" s="41"/>
      <c r="AH341" s="41"/>
      <c r="AI341" s="41"/>
      <c r="AJ341" s="41"/>
      <c r="AK341" s="41"/>
      <c r="AL341" s="41"/>
      <c r="AM341" s="41"/>
      <c r="AN341" s="41"/>
      <c r="AO341" s="41"/>
      <c r="AP341" s="41"/>
      <c r="AQ341" s="41"/>
      <c r="AR341" s="41"/>
    </row>
    <row r="342" spans="26:44" x14ac:dyDescent="0.3">
      <c r="Z342" s="41"/>
      <c r="AA342" s="41"/>
      <c r="AB342" s="41"/>
      <c r="AC342" s="41"/>
      <c r="AD342" s="41"/>
      <c r="AE342" s="41"/>
      <c r="AF342" s="41"/>
      <c r="AG342" s="41"/>
      <c r="AH342" s="41"/>
      <c r="AI342" s="41"/>
      <c r="AJ342" s="41"/>
      <c r="AK342" s="41"/>
      <c r="AL342" s="41"/>
      <c r="AM342" s="41"/>
      <c r="AN342" s="41"/>
      <c r="AO342" s="41"/>
      <c r="AP342" s="41"/>
      <c r="AQ342" s="41"/>
      <c r="AR342" s="41"/>
    </row>
    <row r="343" spans="26:44" x14ac:dyDescent="0.3">
      <c r="Z343" s="41"/>
      <c r="AA343" s="41"/>
      <c r="AB343" s="41"/>
      <c r="AC343" s="41"/>
      <c r="AD343" s="41"/>
      <c r="AE343" s="41"/>
      <c r="AF343" s="41"/>
      <c r="AG343" s="41"/>
      <c r="AH343" s="41"/>
      <c r="AI343" s="41"/>
      <c r="AJ343" s="41"/>
      <c r="AK343" s="41"/>
      <c r="AL343" s="41"/>
      <c r="AM343" s="41"/>
      <c r="AN343" s="41"/>
      <c r="AO343" s="41"/>
      <c r="AP343" s="41"/>
      <c r="AQ343" s="41"/>
      <c r="AR343" s="41"/>
    </row>
    <row r="344" spans="26:44" x14ac:dyDescent="0.3">
      <c r="Z344" s="41"/>
      <c r="AA344" s="41"/>
      <c r="AB344" s="41"/>
      <c r="AC344" s="41"/>
      <c r="AD344" s="41"/>
      <c r="AE344" s="41"/>
      <c r="AF344" s="41"/>
      <c r="AG344" s="41"/>
      <c r="AH344" s="41"/>
      <c r="AI344" s="41"/>
      <c r="AJ344" s="41"/>
      <c r="AK344" s="41"/>
      <c r="AL344" s="41"/>
      <c r="AM344" s="41"/>
      <c r="AN344" s="41"/>
      <c r="AO344" s="41"/>
      <c r="AP344" s="41"/>
      <c r="AQ344" s="41"/>
      <c r="AR344" s="41"/>
    </row>
    <row r="345" spans="26:44" x14ac:dyDescent="0.3">
      <c r="Z345" s="41"/>
      <c r="AA345" s="41"/>
      <c r="AB345" s="41"/>
      <c r="AC345" s="41"/>
      <c r="AD345" s="41"/>
      <c r="AE345" s="41"/>
      <c r="AF345" s="41"/>
      <c r="AG345" s="41"/>
      <c r="AH345" s="41"/>
      <c r="AI345" s="41"/>
      <c r="AJ345" s="41"/>
      <c r="AK345" s="41"/>
      <c r="AL345" s="41"/>
      <c r="AM345" s="41"/>
      <c r="AN345" s="41"/>
      <c r="AO345" s="41"/>
      <c r="AP345" s="41"/>
      <c r="AQ345" s="41"/>
      <c r="AR345" s="41"/>
    </row>
    <row r="346" spans="26:44" x14ac:dyDescent="0.3">
      <c r="Z346" s="41"/>
      <c r="AA346" s="41"/>
      <c r="AB346" s="41"/>
      <c r="AC346" s="41"/>
      <c r="AD346" s="41"/>
      <c r="AE346" s="41"/>
      <c r="AF346" s="41"/>
      <c r="AG346" s="41"/>
      <c r="AH346" s="41"/>
      <c r="AI346" s="41"/>
      <c r="AJ346" s="41"/>
      <c r="AK346" s="41"/>
      <c r="AL346" s="41"/>
      <c r="AM346" s="41"/>
      <c r="AN346" s="41"/>
      <c r="AO346" s="41"/>
      <c r="AP346" s="41"/>
      <c r="AQ346" s="41"/>
      <c r="AR346" s="41"/>
    </row>
    <row r="347" spans="26:44" x14ac:dyDescent="0.3">
      <c r="Z347" s="41"/>
      <c r="AA347" s="41"/>
      <c r="AB347" s="41"/>
      <c r="AC347" s="41"/>
      <c r="AD347" s="41"/>
      <c r="AE347" s="41"/>
      <c r="AF347" s="41"/>
      <c r="AG347" s="41"/>
      <c r="AH347" s="41"/>
      <c r="AI347" s="41"/>
      <c r="AJ347" s="41"/>
      <c r="AK347" s="41"/>
      <c r="AL347" s="41"/>
      <c r="AM347" s="41"/>
      <c r="AN347" s="41"/>
      <c r="AO347" s="41"/>
      <c r="AP347" s="41"/>
      <c r="AQ347" s="41"/>
      <c r="AR347" s="41"/>
    </row>
    <row r="348" spans="26:44" x14ac:dyDescent="0.3">
      <c r="Z348" s="41"/>
      <c r="AA348" s="41"/>
      <c r="AB348" s="41"/>
      <c r="AC348" s="41"/>
      <c r="AD348" s="41"/>
      <c r="AE348" s="41"/>
      <c r="AF348" s="41"/>
      <c r="AG348" s="41"/>
      <c r="AH348" s="41"/>
      <c r="AI348" s="41"/>
      <c r="AJ348" s="41"/>
      <c r="AK348" s="41"/>
      <c r="AL348" s="41"/>
      <c r="AM348" s="41"/>
      <c r="AN348" s="41"/>
      <c r="AO348" s="41"/>
      <c r="AP348" s="41"/>
      <c r="AQ348" s="41"/>
      <c r="AR348" s="41"/>
    </row>
    <row r="349" spans="26:44" x14ac:dyDescent="0.3">
      <c r="Z349" s="41"/>
      <c r="AA349" s="41"/>
      <c r="AB349" s="41"/>
      <c r="AC349" s="41"/>
      <c r="AD349" s="41"/>
      <c r="AE349" s="41"/>
      <c r="AF349" s="41"/>
      <c r="AG349" s="41"/>
      <c r="AH349" s="41"/>
      <c r="AI349" s="41"/>
      <c r="AJ349" s="41"/>
      <c r="AK349" s="41"/>
      <c r="AL349" s="41"/>
      <c r="AM349" s="41"/>
      <c r="AN349" s="41"/>
      <c r="AO349" s="41"/>
      <c r="AP349" s="41"/>
      <c r="AQ349" s="41"/>
      <c r="AR349" s="41"/>
    </row>
    <row r="350" spans="26:44" x14ac:dyDescent="0.3">
      <c r="Z350" s="41"/>
      <c r="AA350" s="41"/>
      <c r="AB350" s="41"/>
      <c r="AC350" s="41"/>
      <c r="AD350" s="41"/>
      <c r="AE350" s="41"/>
      <c r="AF350" s="41"/>
      <c r="AG350" s="41"/>
      <c r="AH350" s="41"/>
      <c r="AI350" s="41"/>
      <c r="AJ350" s="41"/>
      <c r="AK350" s="41"/>
      <c r="AL350" s="41"/>
      <c r="AM350" s="41"/>
      <c r="AN350" s="41"/>
      <c r="AO350" s="41"/>
      <c r="AP350" s="41"/>
      <c r="AQ350" s="41"/>
      <c r="AR350" s="41"/>
    </row>
    <row r="351" spans="26:44" x14ac:dyDescent="0.3">
      <c r="Z351" s="41"/>
      <c r="AA351" s="41"/>
      <c r="AB351" s="41"/>
      <c r="AC351" s="41"/>
      <c r="AD351" s="41"/>
      <c r="AE351" s="41"/>
      <c r="AF351" s="41"/>
      <c r="AG351" s="41"/>
      <c r="AH351" s="41"/>
      <c r="AI351" s="41"/>
      <c r="AJ351" s="41"/>
      <c r="AK351" s="41"/>
      <c r="AL351" s="41"/>
      <c r="AM351" s="41"/>
      <c r="AN351" s="41"/>
      <c r="AO351" s="41"/>
      <c r="AP351" s="41"/>
      <c r="AQ351" s="41"/>
      <c r="AR351" s="41"/>
    </row>
    <row r="352" spans="26:44" x14ac:dyDescent="0.3">
      <c r="Z352" s="41"/>
      <c r="AA352" s="41"/>
      <c r="AB352" s="41"/>
      <c r="AC352" s="41"/>
      <c r="AD352" s="41"/>
      <c r="AE352" s="41"/>
      <c r="AF352" s="41"/>
      <c r="AG352" s="41"/>
      <c r="AH352" s="41"/>
      <c r="AI352" s="41"/>
      <c r="AJ352" s="41"/>
      <c r="AK352" s="41"/>
      <c r="AL352" s="41"/>
      <c r="AM352" s="41"/>
      <c r="AN352" s="41"/>
      <c r="AO352" s="41"/>
      <c r="AP352" s="41"/>
      <c r="AQ352" s="41"/>
      <c r="AR352" s="41"/>
    </row>
    <row r="353" spans="26:44" x14ac:dyDescent="0.3">
      <c r="Z353" s="41"/>
      <c r="AA353" s="41"/>
      <c r="AB353" s="41"/>
      <c r="AC353" s="41"/>
      <c r="AD353" s="41"/>
      <c r="AE353" s="41"/>
      <c r="AF353" s="41"/>
      <c r="AG353" s="41"/>
      <c r="AH353" s="41"/>
      <c r="AI353" s="41"/>
      <c r="AJ353" s="41"/>
      <c r="AK353" s="41"/>
      <c r="AL353" s="41"/>
      <c r="AM353" s="41"/>
      <c r="AN353" s="41"/>
      <c r="AO353" s="41"/>
      <c r="AP353" s="41"/>
      <c r="AQ353" s="41"/>
      <c r="AR353" s="41"/>
    </row>
    <row r="354" spans="26:44" x14ac:dyDescent="0.3">
      <c r="Z354" s="41"/>
      <c r="AA354" s="41"/>
      <c r="AB354" s="41"/>
      <c r="AC354" s="41"/>
      <c r="AD354" s="41"/>
      <c r="AE354" s="41"/>
      <c r="AF354" s="41"/>
      <c r="AG354" s="41"/>
      <c r="AH354" s="41"/>
      <c r="AI354" s="41"/>
      <c r="AJ354" s="41"/>
      <c r="AK354" s="41"/>
      <c r="AL354" s="41"/>
      <c r="AM354" s="41"/>
      <c r="AN354" s="41"/>
      <c r="AO354" s="41"/>
      <c r="AP354" s="41"/>
      <c r="AQ354" s="41"/>
      <c r="AR354" s="41"/>
    </row>
    <row r="355" spans="26:44" x14ac:dyDescent="0.3">
      <c r="Z355" s="41"/>
      <c r="AA355" s="41"/>
      <c r="AB355" s="41"/>
      <c r="AC355" s="41"/>
      <c r="AD355" s="41"/>
      <c r="AE355" s="41"/>
      <c r="AF355" s="41"/>
      <c r="AG355" s="41"/>
      <c r="AH355" s="41"/>
      <c r="AI355" s="41"/>
      <c r="AJ355" s="41"/>
      <c r="AK355" s="41"/>
      <c r="AL355" s="41"/>
      <c r="AM355" s="41"/>
      <c r="AN355" s="41"/>
      <c r="AO355" s="41"/>
      <c r="AP355" s="41"/>
      <c r="AQ355" s="41"/>
      <c r="AR355" s="41"/>
    </row>
    <row r="356" spans="26:44" x14ac:dyDescent="0.3">
      <c r="Z356" s="41"/>
      <c r="AA356" s="41"/>
      <c r="AB356" s="41"/>
      <c r="AC356" s="41"/>
      <c r="AD356" s="41"/>
      <c r="AE356" s="41"/>
      <c r="AF356" s="41"/>
      <c r="AG356" s="41"/>
      <c r="AH356" s="41"/>
      <c r="AI356" s="41"/>
      <c r="AJ356" s="41"/>
      <c r="AK356" s="41"/>
      <c r="AL356" s="41"/>
      <c r="AM356" s="41"/>
      <c r="AN356" s="41"/>
      <c r="AO356" s="41"/>
      <c r="AP356" s="41"/>
      <c r="AQ356" s="41"/>
      <c r="AR356" s="41"/>
    </row>
    <row r="357" spans="26:44" x14ac:dyDescent="0.3">
      <c r="Z357" s="41"/>
      <c r="AA357" s="41"/>
      <c r="AB357" s="41"/>
      <c r="AC357" s="41"/>
      <c r="AD357" s="41"/>
      <c r="AE357" s="41"/>
      <c r="AF357" s="41"/>
      <c r="AG357" s="41"/>
      <c r="AH357" s="41"/>
      <c r="AI357" s="41"/>
      <c r="AJ357" s="41"/>
      <c r="AK357" s="41"/>
      <c r="AL357" s="41"/>
      <c r="AM357" s="41"/>
      <c r="AN357" s="41"/>
      <c r="AO357" s="41"/>
      <c r="AP357" s="41"/>
      <c r="AQ357" s="41"/>
      <c r="AR357" s="41"/>
    </row>
    <row r="358" spans="26:44" x14ac:dyDescent="0.3">
      <c r="Z358" s="41"/>
      <c r="AA358" s="41"/>
      <c r="AB358" s="41"/>
      <c r="AC358" s="41"/>
      <c r="AD358" s="41"/>
      <c r="AE358" s="41"/>
      <c r="AF358" s="41"/>
      <c r="AG358" s="41"/>
      <c r="AH358" s="41"/>
      <c r="AI358" s="41"/>
      <c r="AJ358" s="41"/>
      <c r="AK358" s="41"/>
      <c r="AL358" s="41"/>
      <c r="AM358" s="41"/>
      <c r="AN358" s="41"/>
      <c r="AO358" s="41"/>
      <c r="AP358" s="41"/>
      <c r="AQ358" s="41"/>
      <c r="AR358" s="41"/>
    </row>
    <row r="359" spans="26:44" x14ac:dyDescent="0.3">
      <c r="Z359" s="41"/>
      <c r="AA359" s="41"/>
      <c r="AB359" s="41"/>
      <c r="AC359" s="41"/>
      <c r="AD359" s="41"/>
      <c r="AE359" s="41"/>
      <c r="AF359" s="41"/>
      <c r="AG359" s="41"/>
      <c r="AH359" s="41"/>
      <c r="AI359" s="41"/>
      <c r="AJ359" s="41"/>
      <c r="AK359" s="41"/>
      <c r="AL359" s="41"/>
      <c r="AM359" s="41"/>
      <c r="AN359" s="41"/>
      <c r="AO359" s="41"/>
      <c r="AP359" s="41"/>
      <c r="AQ359" s="41"/>
      <c r="AR359" s="41"/>
    </row>
    <row r="360" spans="26:44" x14ac:dyDescent="0.3">
      <c r="Z360" s="41"/>
      <c r="AA360" s="41"/>
      <c r="AB360" s="41"/>
      <c r="AC360" s="41"/>
      <c r="AD360" s="41"/>
      <c r="AE360" s="41"/>
      <c r="AF360" s="41"/>
      <c r="AG360" s="41"/>
      <c r="AH360" s="41"/>
      <c r="AI360" s="41"/>
      <c r="AJ360" s="41"/>
      <c r="AK360" s="41"/>
      <c r="AL360" s="41"/>
      <c r="AM360" s="41"/>
      <c r="AN360" s="41"/>
      <c r="AO360" s="41"/>
      <c r="AP360" s="41"/>
      <c r="AQ360" s="41"/>
      <c r="AR360" s="41"/>
    </row>
    <row r="361" spans="26:44" x14ac:dyDescent="0.3">
      <c r="Z361" s="41"/>
      <c r="AA361" s="41"/>
      <c r="AB361" s="41"/>
      <c r="AC361" s="41"/>
      <c r="AD361" s="41"/>
      <c r="AE361" s="41"/>
      <c r="AF361" s="41"/>
      <c r="AG361" s="41"/>
      <c r="AH361" s="41"/>
      <c r="AI361" s="41"/>
      <c r="AJ361" s="41"/>
      <c r="AK361" s="41"/>
      <c r="AL361" s="41"/>
      <c r="AM361" s="41"/>
      <c r="AN361" s="41"/>
      <c r="AO361" s="41"/>
      <c r="AP361" s="41"/>
      <c r="AQ361" s="41"/>
      <c r="AR361" s="41"/>
    </row>
    <row r="362" spans="26:44" x14ac:dyDescent="0.3">
      <c r="Z362" s="41"/>
      <c r="AA362" s="41"/>
      <c r="AB362" s="41"/>
      <c r="AC362" s="41"/>
      <c r="AD362" s="41"/>
      <c r="AE362" s="41"/>
      <c r="AF362" s="41"/>
      <c r="AG362" s="41"/>
      <c r="AH362" s="41"/>
      <c r="AI362" s="41"/>
      <c r="AJ362" s="41"/>
      <c r="AK362" s="41"/>
      <c r="AL362" s="41"/>
      <c r="AM362" s="41"/>
      <c r="AN362" s="41"/>
      <c r="AO362" s="41"/>
      <c r="AP362" s="41"/>
      <c r="AQ362" s="41"/>
      <c r="AR362" s="41"/>
    </row>
    <row r="363" spans="26:44" x14ac:dyDescent="0.3">
      <c r="Z363" s="41"/>
      <c r="AA363" s="41"/>
      <c r="AB363" s="41"/>
      <c r="AC363" s="41"/>
      <c r="AD363" s="41"/>
      <c r="AE363" s="41"/>
      <c r="AF363" s="41"/>
      <c r="AG363" s="41"/>
      <c r="AH363" s="41"/>
      <c r="AI363" s="41"/>
      <c r="AJ363" s="41"/>
      <c r="AK363" s="41"/>
      <c r="AL363" s="41"/>
      <c r="AM363" s="41"/>
      <c r="AN363" s="41"/>
      <c r="AO363" s="41"/>
      <c r="AP363" s="41"/>
      <c r="AQ363" s="41"/>
      <c r="AR363" s="41"/>
    </row>
    <row r="364" spans="26:44" x14ac:dyDescent="0.3">
      <c r="Z364" s="41"/>
      <c r="AA364" s="41"/>
      <c r="AB364" s="41"/>
      <c r="AC364" s="41"/>
      <c r="AD364" s="41"/>
      <c r="AE364" s="41"/>
      <c r="AF364" s="41"/>
      <c r="AG364" s="41"/>
      <c r="AH364" s="41"/>
      <c r="AI364" s="41"/>
      <c r="AJ364" s="41"/>
      <c r="AK364" s="41"/>
      <c r="AL364" s="41"/>
      <c r="AM364" s="41"/>
      <c r="AN364" s="41"/>
      <c r="AO364" s="41"/>
      <c r="AP364" s="41"/>
      <c r="AQ364" s="41"/>
      <c r="AR364" s="41"/>
    </row>
    <row r="365" spans="26:44" x14ac:dyDescent="0.3">
      <c r="Z365" s="41"/>
      <c r="AA365" s="41"/>
      <c r="AB365" s="41"/>
      <c r="AC365" s="41"/>
      <c r="AD365" s="41"/>
      <c r="AE365" s="41"/>
      <c r="AF365" s="41"/>
      <c r="AG365" s="41"/>
      <c r="AH365" s="41"/>
      <c r="AI365" s="41"/>
      <c r="AJ365" s="41"/>
      <c r="AK365" s="41"/>
      <c r="AL365" s="41"/>
      <c r="AM365" s="41"/>
      <c r="AN365" s="41"/>
      <c r="AO365" s="41"/>
      <c r="AP365" s="41"/>
      <c r="AQ365" s="41"/>
      <c r="AR365" s="41"/>
    </row>
    <row r="366" spans="26:44" x14ac:dyDescent="0.3">
      <c r="Z366" s="41"/>
      <c r="AA366" s="41"/>
      <c r="AB366" s="41"/>
      <c r="AC366" s="41"/>
      <c r="AD366" s="41"/>
      <c r="AE366" s="41"/>
      <c r="AF366" s="41"/>
      <c r="AG366" s="41"/>
      <c r="AH366" s="41"/>
      <c r="AI366" s="41"/>
      <c r="AJ366" s="41"/>
      <c r="AK366" s="41"/>
      <c r="AL366" s="41"/>
      <c r="AM366" s="41"/>
      <c r="AN366" s="41"/>
      <c r="AO366" s="41"/>
      <c r="AP366" s="41"/>
      <c r="AQ366" s="41"/>
      <c r="AR366" s="41"/>
    </row>
    <row r="367" spans="26:44" x14ac:dyDescent="0.3">
      <c r="Z367" s="41"/>
      <c r="AA367" s="41"/>
      <c r="AB367" s="41"/>
      <c r="AC367" s="41"/>
      <c r="AD367" s="41"/>
      <c r="AE367" s="41"/>
      <c r="AF367" s="41"/>
      <c r="AG367" s="41"/>
      <c r="AH367" s="41"/>
      <c r="AI367" s="41"/>
      <c r="AJ367" s="41"/>
      <c r="AK367" s="41"/>
      <c r="AL367" s="41"/>
      <c r="AM367" s="41"/>
      <c r="AN367" s="41"/>
      <c r="AO367" s="41"/>
      <c r="AP367" s="41"/>
      <c r="AQ367" s="41"/>
      <c r="AR367" s="41"/>
    </row>
    <row r="368" spans="26:44" x14ac:dyDescent="0.3">
      <c r="Z368" s="41"/>
      <c r="AA368" s="41"/>
      <c r="AB368" s="41"/>
      <c r="AC368" s="41"/>
      <c r="AD368" s="41"/>
      <c r="AE368" s="41"/>
      <c r="AF368" s="41"/>
      <c r="AG368" s="41"/>
      <c r="AH368" s="41"/>
      <c r="AI368" s="41"/>
      <c r="AJ368" s="41"/>
      <c r="AK368" s="41"/>
      <c r="AL368" s="41"/>
      <c r="AM368" s="41"/>
      <c r="AN368" s="41"/>
      <c r="AO368" s="41"/>
      <c r="AP368" s="41"/>
      <c r="AQ368" s="41"/>
      <c r="AR368" s="41"/>
    </row>
    <row r="369" spans="26:44" x14ac:dyDescent="0.3">
      <c r="Z369" s="41"/>
      <c r="AA369" s="41"/>
      <c r="AB369" s="41"/>
      <c r="AC369" s="41"/>
      <c r="AD369" s="41"/>
      <c r="AE369" s="41"/>
      <c r="AF369" s="41"/>
      <c r="AG369" s="41"/>
      <c r="AH369" s="41"/>
      <c r="AI369" s="41"/>
      <c r="AJ369" s="41"/>
      <c r="AK369" s="41"/>
      <c r="AL369" s="41"/>
      <c r="AM369" s="41"/>
      <c r="AN369" s="41"/>
      <c r="AO369" s="41"/>
      <c r="AP369" s="41"/>
      <c r="AQ369" s="41"/>
      <c r="AR369" s="41"/>
    </row>
    <row r="370" spans="26:44" x14ac:dyDescent="0.3">
      <c r="Z370" s="41"/>
      <c r="AA370" s="41"/>
      <c r="AB370" s="41"/>
      <c r="AC370" s="41"/>
      <c r="AD370" s="41"/>
      <c r="AE370" s="41"/>
      <c r="AF370" s="41"/>
      <c r="AG370" s="41"/>
      <c r="AH370" s="41"/>
      <c r="AI370" s="41"/>
      <c r="AJ370" s="41"/>
      <c r="AK370" s="41"/>
      <c r="AL370" s="41"/>
      <c r="AM370" s="41"/>
      <c r="AN370" s="41"/>
      <c r="AO370" s="41"/>
      <c r="AP370" s="41"/>
      <c r="AQ370" s="41"/>
      <c r="AR370" s="41"/>
    </row>
    <row r="371" spans="26:44" x14ac:dyDescent="0.3">
      <c r="Z371" s="41"/>
      <c r="AA371" s="41"/>
      <c r="AB371" s="41"/>
      <c r="AC371" s="41"/>
      <c r="AD371" s="41"/>
      <c r="AE371" s="41"/>
      <c r="AF371" s="41"/>
      <c r="AG371" s="41"/>
      <c r="AH371" s="41"/>
      <c r="AI371" s="41"/>
      <c r="AJ371" s="41"/>
      <c r="AK371" s="41"/>
      <c r="AL371" s="41"/>
      <c r="AM371" s="41"/>
      <c r="AN371" s="41"/>
      <c r="AO371" s="41"/>
      <c r="AP371" s="41"/>
      <c r="AQ371" s="41"/>
      <c r="AR371" s="41"/>
    </row>
    <row r="372" spans="26:44" x14ac:dyDescent="0.3">
      <c r="Z372" s="41"/>
      <c r="AA372" s="41"/>
      <c r="AB372" s="41"/>
      <c r="AC372" s="41"/>
      <c r="AD372" s="41"/>
      <c r="AE372" s="41"/>
      <c r="AF372" s="41"/>
      <c r="AG372" s="41"/>
      <c r="AH372" s="41"/>
      <c r="AI372" s="41"/>
      <c r="AJ372" s="41"/>
      <c r="AK372" s="41"/>
      <c r="AL372" s="41"/>
      <c r="AM372" s="41"/>
      <c r="AN372" s="41"/>
      <c r="AO372" s="41"/>
      <c r="AP372" s="41"/>
      <c r="AQ372" s="41"/>
      <c r="AR372" s="41"/>
    </row>
    <row r="373" spans="26:44" x14ac:dyDescent="0.3">
      <c r="Z373" s="41"/>
      <c r="AA373" s="41"/>
      <c r="AB373" s="41"/>
      <c r="AC373" s="41"/>
      <c r="AD373" s="41"/>
      <c r="AE373" s="41"/>
      <c r="AF373" s="41"/>
      <c r="AG373" s="41"/>
      <c r="AH373" s="41"/>
      <c r="AI373" s="41"/>
      <c r="AJ373" s="41"/>
      <c r="AK373" s="41"/>
      <c r="AL373" s="41"/>
      <c r="AM373" s="41"/>
      <c r="AN373" s="41"/>
      <c r="AO373" s="41"/>
      <c r="AP373" s="41"/>
      <c r="AQ373" s="41"/>
      <c r="AR373" s="41"/>
    </row>
    <row r="374" spans="26:44" x14ac:dyDescent="0.3">
      <c r="Z374" s="41"/>
      <c r="AA374" s="41"/>
      <c r="AB374" s="41"/>
      <c r="AC374" s="41"/>
      <c r="AD374" s="41"/>
      <c r="AE374" s="41"/>
      <c r="AF374" s="41"/>
      <c r="AG374" s="41"/>
      <c r="AH374" s="41"/>
      <c r="AI374" s="41"/>
      <c r="AJ374" s="41"/>
      <c r="AK374" s="41"/>
      <c r="AL374" s="41"/>
      <c r="AM374" s="41"/>
      <c r="AN374" s="41"/>
      <c r="AO374" s="41"/>
      <c r="AP374" s="41"/>
      <c r="AQ374" s="41"/>
      <c r="AR374" s="41"/>
    </row>
    <row r="375" spans="26:44" x14ac:dyDescent="0.3">
      <c r="Z375" s="41"/>
      <c r="AA375" s="41"/>
      <c r="AB375" s="41"/>
      <c r="AC375" s="41"/>
      <c r="AD375" s="41"/>
      <c r="AE375" s="41"/>
      <c r="AF375" s="41"/>
      <c r="AG375" s="41"/>
      <c r="AH375" s="41"/>
      <c r="AI375" s="41"/>
      <c r="AJ375" s="41"/>
      <c r="AK375" s="41"/>
      <c r="AL375" s="41"/>
      <c r="AM375" s="41"/>
      <c r="AN375" s="41"/>
      <c r="AO375" s="41"/>
      <c r="AP375" s="41"/>
      <c r="AQ375" s="41"/>
      <c r="AR375" s="41"/>
    </row>
    <row r="376" spans="26:44" x14ac:dyDescent="0.3">
      <c r="Z376" s="41"/>
      <c r="AA376" s="41"/>
      <c r="AB376" s="41"/>
      <c r="AC376" s="41"/>
      <c r="AD376" s="41"/>
      <c r="AE376" s="41"/>
      <c r="AF376" s="41"/>
      <c r="AG376" s="41"/>
      <c r="AH376" s="41"/>
      <c r="AI376" s="41"/>
      <c r="AJ376" s="41"/>
      <c r="AK376" s="41"/>
      <c r="AL376" s="41"/>
      <c r="AM376" s="41"/>
      <c r="AN376" s="41"/>
      <c r="AO376" s="41"/>
      <c r="AP376" s="41"/>
      <c r="AQ376" s="41"/>
      <c r="AR376" s="41"/>
    </row>
    <row r="377" spans="26:44" x14ac:dyDescent="0.3">
      <c r="Z377" s="41"/>
      <c r="AA377" s="41"/>
      <c r="AB377" s="41"/>
      <c r="AC377" s="41"/>
      <c r="AD377" s="41"/>
      <c r="AE377" s="41"/>
      <c r="AF377" s="41"/>
      <c r="AG377" s="41"/>
      <c r="AH377" s="41"/>
      <c r="AI377" s="41"/>
      <c r="AJ377" s="41"/>
      <c r="AK377" s="41"/>
      <c r="AL377" s="41"/>
      <c r="AM377" s="41"/>
      <c r="AN377" s="41"/>
      <c r="AO377" s="41"/>
      <c r="AP377" s="41"/>
      <c r="AQ377" s="41"/>
      <c r="AR377" s="41"/>
    </row>
    <row r="378" spans="26:44" x14ac:dyDescent="0.3">
      <c r="Z378" s="41"/>
      <c r="AA378" s="41"/>
      <c r="AB378" s="41"/>
      <c r="AC378" s="41"/>
      <c r="AD378" s="41"/>
      <c r="AE378" s="41"/>
      <c r="AF378" s="41"/>
      <c r="AG378" s="41"/>
      <c r="AH378" s="41"/>
      <c r="AI378" s="41"/>
      <c r="AJ378" s="41"/>
      <c r="AK378" s="41"/>
      <c r="AL378" s="41"/>
      <c r="AM378" s="41"/>
      <c r="AN378" s="41"/>
      <c r="AO378" s="41"/>
      <c r="AP378" s="41"/>
      <c r="AQ378" s="41"/>
      <c r="AR378" s="41"/>
    </row>
    <row r="379" spans="26:44" x14ac:dyDescent="0.3">
      <c r="Z379" s="41"/>
      <c r="AA379" s="41"/>
      <c r="AB379" s="41"/>
      <c r="AC379" s="41"/>
      <c r="AD379" s="41"/>
      <c r="AE379" s="41"/>
      <c r="AF379" s="41"/>
      <c r="AG379" s="41"/>
      <c r="AH379" s="41"/>
      <c r="AI379" s="41"/>
      <c r="AJ379" s="41"/>
      <c r="AK379" s="41"/>
      <c r="AL379" s="41"/>
      <c r="AM379" s="41"/>
      <c r="AN379" s="41"/>
      <c r="AO379" s="41"/>
      <c r="AP379" s="41"/>
      <c r="AQ379" s="41"/>
      <c r="AR379" s="41"/>
    </row>
    <row r="380" spans="26:44" x14ac:dyDescent="0.3">
      <c r="Z380" s="41"/>
      <c r="AA380" s="41"/>
      <c r="AB380" s="41"/>
      <c r="AC380" s="41"/>
      <c r="AD380" s="41"/>
      <c r="AE380" s="41"/>
      <c r="AF380" s="41"/>
      <c r="AG380" s="41"/>
      <c r="AH380" s="41"/>
      <c r="AI380" s="41"/>
      <c r="AJ380" s="41"/>
      <c r="AK380" s="41"/>
      <c r="AL380" s="41"/>
      <c r="AM380" s="41"/>
      <c r="AN380" s="41"/>
      <c r="AO380" s="41"/>
      <c r="AP380" s="41"/>
      <c r="AQ380" s="41"/>
      <c r="AR380" s="41"/>
    </row>
    <row r="381" spans="26:44" x14ac:dyDescent="0.3">
      <c r="Z381" s="41"/>
      <c r="AA381" s="41"/>
      <c r="AB381" s="41"/>
      <c r="AC381" s="41"/>
      <c r="AD381" s="41"/>
      <c r="AE381" s="41"/>
      <c r="AF381" s="41"/>
      <c r="AG381" s="41"/>
      <c r="AH381" s="41"/>
      <c r="AI381" s="41"/>
      <c r="AJ381" s="41"/>
      <c r="AK381" s="41"/>
      <c r="AL381" s="41"/>
      <c r="AM381" s="41"/>
      <c r="AN381" s="41"/>
      <c r="AO381" s="41"/>
      <c r="AP381" s="41"/>
      <c r="AQ381" s="41"/>
      <c r="AR381" s="41"/>
    </row>
    <row r="382" spans="26:44" x14ac:dyDescent="0.3">
      <c r="Z382" s="41"/>
      <c r="AA382" s="41"/>
      <c r="AB382" s="41"/>
      <c r="AC382" s="41"/>
      <c r="AD382" s="41"/>
      <c r="AE382" s="41"/>
      <c r="AF382" s="41"/>
      <c r="AG382" s="41"/>
      <c r="AH382" s="41"/>
      <c r="AI382" s="41"/>
      <c r="AJ382" s="41"/>
      <c r="AK382" s="41"/>
      <c r="AL382" s="41"/>
      <c r="AM382" s="41"/>
      <c r="AN382" s="41"/>
      <c r="AO382" s="41"/>
      <c r="AP382" s="41"/>
      <c r="AQ382" s="41"/>
      <c r="AR382" s="41"/>
    </row>
    <row r="383" spans="26:44" x14ac:dyDescent="0.3">
      <c r="Z383" s="41"/>
      <c r="AA383" s="41"/>
      <c r="AB383" s="41"/>
      <c r="AC383" s="41"/>
      <c r="AD383" s="41"/>
      <c r="AE383" s="41"/>
      <c r="AF383" s="41"/>
      <c r="AG383" s="41"/>
      <c r="AH383" s="41"/>
      <c r="AI383" s="41"/>
      <c r="AJ383" s="41"/>
      <c r="AK383" s="41"/>
      <c r="AL383" s="41"/>
      <c r="AM383" s="41"/>
      <c r="AN383" s="41"/>
      <c r="AO383" s="41"/>
      <c r="AP383" s="41"/>
      <c r="AQ383" s="41"/>
      <c r="AR383" s="41"/>
    </row>
    <row r="384" spans="26:44" x14ac:dyDescent="0.3">
      <c r="Z384" s="41"/>
      <c r="AA384" s="41"/>
      <c r="AB384" s="41"/>
      <c r="AC384" s="41"/>
      <c r="AD384" s="41"/>
      <c r="AE384" s="41"/>
      <c r="AF384" s="41"/>
      <c r="AG384" s="41"/>
      <c r="AH384" s="41"/>
      <c r="AI384" s="41"/>
      <c r="AJ384" s="41"/>
      <c r="AK384" s="41"/>
      <c r="AL384" s="41"/>
      <c r="AM384" s="41"/>
      <c r="AN384" s="41"/>
      <c r="AO384" s="41"/>
      <c r="AP384" s="41"/>
      <c r="AQ384" s="41"/>
      <c r="AR384" s="41"/>
    </row>
    <row r="385" spans="26:44" x14ac:dyDescent="0.3">
      <c r="Z385" s="41"/>
      <c r="AA385" s="41"/>
      <c r="AB385" s="41"/>
      <c r="AC385" s="41"/>
      <c r="AD385" s="41"/>
      <c r="AE385" s="41"/>
      <c r="AF385" s="41"/>
      <c r="AG385" s="41"/>
      <c r="AH385" s="41"/>
      <c r="AI385" s="41"/>
      <c r="AJ385" s="41"/>
      <c r="AK385" s="41"/>
      <c r="AL385" s="41"/>
      <c r="AM385" s="41"/>
      <c r="AN385" s="41"/>
      <c r="AO385" s="41"/>
      <c r="AP385" s="41"/>
      <c r="AQ385" s="41"/>
      <c r="AR385" s="41"/>
    </row>
    <row r="386" spans="26:44" x14ac:dyDescent="0.3">
      <c r="Z386" s="41"/>
      <c r="AA386" s="41"/>
      <c r="AB386" s="41"/>
      <c r="AC386" s="41"/>
      <c r="AD386" s="41"/>
      <c r="AE386" s="41"/>
      <c r="AF386" s="41"/>
      <c r="AG386" s="41"/>
      <c r="AH386" s="41"/>
      <c r="AI386" s="41"/>
      <c r="AJ386" s="41"/>
      <c r="AK386" s="41"/>
      <c r="AL386" s="41"/>
      <c r="AM386" s="41"/>
      <c r="AN386" s="41"/>
      <c r="AO386" s="41"/>
      <c r="AP386" s="41"/>
      <c r="AQ386" s="41"/>
      <c r="AR386" s="41"/>
    </row>
    <row r="387" spans="26:44" x14ac:dyDescent="0.3">
      <c r="Z387" s="41"/>
      <c r="AA387" s="41"/>
      <c r="AB387" s="41"/>
      <c r="AC387" s="41"/>
      <c r="AD387" s="41"/>
      <c r="AE387" s="41"/>
      <c r="AF387" s="41"/>
      <c r="AG387" s="41"/>
      <c r="AH387" s="41"/>
      <c r="AI387" s="41"/>
      <c r="AJ387" s="41"/>
      <c r="AK387" s="41"/>
      <c r="AL387" s="41"/>
      <c r="AM387" s="41"/>
      <c r="AN387" s="41"/>
      <c r="AO387" s="41"/>
      <c r="AP387" s="41"/>
      <c r="AQ387" s="41"/>
      <c r="AR387" s="41"/>
    </row>
    <row r="388" spans="26:44" x14ac:dyDescent="0.3">
      <c r="Z388" s="41"/>
      <c r="AA388" s="41"/>
      <c r="AB388" s="41"/>
      <c r="AC388" s="41"/>
      <c r="AD388" s="41"/>
      <c r="AE388" s="41"/>
      <c r="AF388" s="41"/>
      <c r="AG388" s="41"/>
      <c r="AH388" s="41"/>
      <c r="AI388" s="41"/>
      <c r="AJ388" s="41"/>
      <c r="AK388" s="41"/>
      <c r="AL388" s="41"/>
      <c r="AM388" s="41"/>
      <c r="AN388" s="41"/>
      <c r="AO388" s="41"/>
      <c r="AP388" s="41"/>
      <c r="AQ388" s="41"/>
      <c r="AR388" s="41"/>
    </row>
    <row r="389" spans="26:44" x14ac:dyDescent="0.3">
      <c r="Z389" s="41"/>
      <c r="AA389" s="41"/>
      <c r="AB389" s="41"/>
      <c r="AC389" s="41"/>
      <c r="AD389" s="41"/>
      <c r="AE389" s="41"/>
      <c r="AF389" s="41"/>
      <c r="AG389" s="41"/>
      <c r="AH389" s="41"/>
      <c r="AI389" s="41"/>
      <c r="AJ389" s="41"/>
      <c r="AK389" s="41"/>
      <c r="AL389" s="41"/>
      <c r="AM389" s="41"/>
      <c r="AN389" s="41"/>
      <c r="AO389" s="41"/>
      <c r="AP389" s="41"/>
      <c r="AQ389" s="41"/>
      <c r="AR389" s="41"/>
    </row>
    <row r="390" spans="26:44" x14ac:dyDescent="0.3">
      <c r="Z390" s="41"/>
      <c r="AA390" s="41"/>
      <c r="AB390" s="41"/>
      <c r="AC390" s="41"/>
      <c r="AD390" s="41"/>
      <c r="AE390" s="41"/>
      <c r="AF390" s="41"/>
      <c r="AG390" s="41"/>
      <c r="AH390" s="41"/>
      <c r="AI390" s="41"/>
      <c r="AJ390" s="41"/>
      <c r="AK390" s="41"/>
      <c r="AL390" s="41"/>
      <c r="AM390" s="41"/>
      <c r="AN390" s="41"/>
      <c r="AO390" s="41"/>
      <c r="AP390" s="41"/>
      <c r="AQ390" s="41"/>
      <c r="AR390" s="41"/>
    </row>
    <row r="391" spans="26:44" x14ac:dyDescent="0.3">
      <c r="Z391" s="41"/>
      <c r="AA391" s="41"/>
      <c r="AB391" s="41"/>
      <c r="AC391" s="41"/>
      <c r="AD391" s="41"/>
      <c r="AE391" s="41"/>
      <c r="AF391" s="41"/>
      <c r="AG391" s="41"/>
      <c r="AH391" s="41"/>
      <c r="AI391" s="41"/>
      <c r="AJ391" s="41"/>
      <c r="AK391" s="41"/>
      <c r="AL391" s="41"/>
      <c r="AM391" s="41"/>
      <c r="AN391" s="41"/>
      <c r="AO391" s="41"/>
      <c r="AP391" s="41"/>
      <c r="AQ391" s="41"/>
      <c r="AR391" s="41"/>
    </row>
    <row r="392" spans="26:44" x14ac:dyDescent="0.3">
      <c r="Z392" s="41"/>
      <c r="AA392" s="41"/>
      <c r="AB392" s="41"/>
      <c r="AC392" s="41"/>
      <c r="AD392" s="41"/>
      <c r="AE392" s="41"/>
      <c r="AF392" s="41"/>
      <c r="AG392" s="41"/>
      <c r="AH392" s="41"/>
      <c r="AI392" s="41"/>
      <c r="AJ392" s="41"/>
      <c r="AK392" s="41"/>
      <c r="AL392" s="41"/>
      <c r="AM392" s="41"/>
      <c r="AN392" s="41"/>
      <c r="AO392" s="41"/>
      <c r="AP392" s="41"/>
      <c r="AQ392" s="41"/>
      <c r="AR392" s="41"/>
    </row>
    <row r="393" spans="26:44" x14ac:dyDescent="0.3">
      <c r="Z393" s="41"/>
      <c r="AA393" s="41"/>
      <c r="AB393" s="41"/>
      <c r="AC393" s="41"/>
      <c r="AD393" s="41"/>
      <c r="AE393" s="41"/>
      <c r="AF393" s="41"/>
      <c r="AG393" s="41"/>
      <c r="AH393" s="41"/>
      <c r="AI393" s="41"/>
      <c r="AJ393" s="41"/>
      <c r="AK393" s="41"/>
      <c r="AL393" s="41"/>
      <c r="AM393" s="41"/>
      <c r="AN393" s="41"/>
      <c r="AO393" s="41"/>
      <c r="AP393" s="41"/>
      <c r="AQ393" s="41"/>
      <c r="AR393" s="41"/>
    </row>
    <row r="394" spans="26:44" x14ac:dyDescent="0.3">
      <c r="Z394" s="41"/>
      <c r="AA394" s="41"/>
      <c r="AB394" s="41"/>
      <c r="AC394" s="41"/>
      <c r="AD394" s="41"/>
      <c r="AE394" s="41"/>
      <c r="AF394" s="41"/>
      <c r="AG394" s="41"/>
      <c r="AH394" s="41"/>
      <c r="AI394" s="41"/>
      <c r="AJ394" s="41"/>
      <c r="AK394" s="41"/>
      <c r="AL394" s="41"/>
      <c r="AM394" s="41"/>
      <c r="AN394" s="41"/>
      <c r="AO394" s="41"/>
      <c r="AP394" s="41"/>
      <c r="AQ394" s="41"/>
      <c r="AR394" s="41"/>
    </row>
    <row r="395" spans="26:44" x14ac:dyDescent="0.3">
      <c r="Z395" s="41"/>
      <c r="AA395" s="41"/>
      <c r="AB395" s="41"/>
      <c r="AC395" s="41"/>
      <c r="AD395" s="41"/>
      <c r="AE395" s="41"/>
      <c r="AF395" s="41"/>
      <c r="AG395" s="41"/>
      <c r="AH395" s="41"/>
      <c r="AI395" s="41"/>
      <c r="AJ395" s="41"/>
      <c r="AK395" s="41"/>
      <c r="AL395" s="41"/>
      <c r="AM395" s="41"/>
      <c r="AN395" s="41"/>
      <c r="AO395" s="41"/>
      <c r="AP395" s="41"/>
      <c r="AQ395" s="41"/>
      <c r="AR395" s="41"/>
    </row>
    <row r="396" spans="26:44" x14ac:dyDescent="0.3">
      <c r="Z396" s="41"/>
      <c r="AA396" s="41"/>
      <c r="AB396" s="41"/>
      <c r="AC396" s="41"/>
      <c r="AD396" s="41"/>
      <c r="AE396" s="41"/>
      <c r="AF396" s="41"/>
      <c r="AG396" s="41"/>
      <c r="AH396" s="41"/>
      <c r="AI396" s="41"/>
      <c r="AJ396" s="41"/>
      <c r="AK396" s="41"/>
      <c r="AL396" s="41"/>
      <c r="AM396" s="41"/>
      <c r="AN396" s="41"/>
      <c r="AO396" s="41"/>
      <c r="AP396" s="41"/>
      <c r="AQ396" s="41"/>
      <c r="AR396" s="41"/>
    </row>
    <row r="397" spans="26:44" x14ac:dyDescent="0.3">
      <c r="Z397" s="41"/>
      <c r="AA397" s="41"/>
      <c r="AB397" s="41"/>
      <c r="AC397" s="41"/>
      <c r="AD397" s="41"/>
      <c r="AE397" s="41"/>
      <c r="AF397" s="41"/>
      <c r="AG397" s="41"/>
      <c r="AH397" s="41"/>
      <c r="AI397" s="41"/>
      <c r="AJ397" s="41"/>
      <c r="AK397" s="41"/>
      <c r="AL397" s="41"/>
      <c r="AM397" s="41"/>
      <c r="AN397" s="41"/>
      <c r="AO397" s="41"/>
      <c r="AP397" s="41"/>
      <c r="AQ397" s="41"/>
      <c r="AR397" s="41"/>
    </row>
    <row r="398" spans="26:44" x14ac:dyDescent="0.3">
      <c r="Z398" s="41"/>
      <c r="AA398" s="41"/>
      <c r="AB398" s="41"/>
      <c r="AC398" s="41"/>
      <c r="AD398" s="41"/>
      <c r="AE398" s="41"/>
      <c r="AF398" s="41"/>
      <c r="AG398" s="41"/>
      <c r="AH398" s="41"/>
      <c r="AI398" s="41"/>
      <c r="AJ398" s="41"/>
      <c r="AK398" s="41"/>
      <c r="AL398" s="41"/>
      <c r="AM398" s="41"/>
      <c r="AN398" s="41"/>
      <c r="AO398" s="41"/>
      <c r="AP398" s="41"/>
      <c r="AQ398" s="41"/>
      <c r="AR398" s="41"/>
    </row>
    <row r="399" spans="26:44" x14ac:dyDescent="0.3">
      <c r="Z399" s="41"/>
      <c r="AA399" s="41"/>
      <c r="AB399" s="41"/>
      <c r="AC399" s="41"/>
      <c r="AD399" s="41"/>
      <c r="AE399" s="41"/>
      <c r="AF399" s="41"/>
      <c r="AG399" s="41"/>
      <c r="AH399" s="41"/>
      <c r="AI399" s="41"/>
      <c r="AJ399" s="41"/>
      <c r="AK399" s="41"/>
      <c r="AL399" s="41"/>
      <c r="AM399" s="41"/>
      <c r="AN399" s="41"/>
      <c r="AO399" s="41"/>
      <c r="AP399" s="41"/>
      <c r="AQ399" s="41"/>
      <c r="AR399" s="41"/>
    </row>
    <row r="400" spans="26:44" x14ac:dyDescent="0.3">
      <c r="Z400" s="41"/>
      <c r="AA400" s="41"/>
      <c r="AB400" s="41"/>
      <c r="AC400" s="41"/>
      <c r="AD400" s="41"/>
      <c r="AE400" s="41"/>
      <c r="AF400" s="41"/>
      <c r="AG400" s="41"/>
      <c r="AH400" s="41"/>
      <c r="AI400" s="41"/>
      <c r="AJ400" s="41"/>
      <c r="AK400" s="41"/>
      <c r="AL400" s="41"/>
      <c r="AM400" s="41"/>
      <c r="AN400" s="41"/>
      <c r="AO400" s="41"/>
      <c r="AP400" s="41"/>
      <c r="AQ400" s="41"/>
      <c r="AR400" s="41"/>
    </row>
    <row r="401" spans="26:44" x14ac:dyDescent="0.3">
      <c r="Z401" s="41"/>
      <c r="AA401" s="41"/>
      <c r="AB401" s="41"/>
      <c r="AC401" s="41"/>
      <c r="AD401" s="41"/>
      <c r="AE401" s="41"/>
      <c r="AF401" s="41"/>
      <c r="AG401" s="41"/>
      <c r="AH401" s="41"/>
      <c r="AI401" s="41"/>
      <c r="AJ401" s="41"/>
      <c r="AK401" s="41"/>
      <c r="AL401" s="41"/>
      <c r="AM401" s="41"/>
      <c r="AN401" s="41"/>
      <c r="AO401" s="41"/>
      <c r="AP401" s="41"/>
      <c r="AQ401" s="41"/>
      <c r="AR401" s="41"/>
    </row>
    <row r="402" spans="26:44" x14ac:dyDescent="0.3">
      <c r="Z402" s="41"/>
      <c r="AA402" s="41"/>
      <c r="AB402" s="41"/>
      <c r="AC402" s="41"/>
      <c r="AD402" s="41"/>
      <c r="AE402" s="41"/>
      <c r="AF402" s="41"/>
      <c r="AG402" s="41"/>
      <c r="AH402" s="41"/>
      <c r="AI402" s="41"/>
      <c r="AJ402" s="41"/>
      <c r="AK402" s="41"/>
      <c r="AL402" s="41"/>
      <c r="AM402" s="41"/>
      <c r="AN402" s="41"/>
      <c r="AO402" s="41"/>
      <c r="AP402" s="41"/>
      <c r="AQ402" s="41"/>
      <c r="AR402" s="41"/>
    </row>
    <row r="403" spans="26:44" x14ac:dyDescent="0.3">
      <c r="Z403" s="41"/>
      <c r="AA403" s="41"/>
      <c r="AB403" s="41"/>
      <c r="AC403" s="41"/>
      <c r="AD403" s="41"/>
      <c r="AE403" s="41"/>
      <c r="AF403" s="41"/>
      <c r="AG403" s="41"/>
      <c r="AH403" s="41"/>
      <c r="AI403" s="41"/>
      <c r="AJ403" s="41"/>
      <c r="AK403" s="41"/>
      <c r="AL403" s="41"/>
      <c r="AM403" s="41"/>
      <c r="AN403" s="41"/>
      <c r="AO403" s="41"/>
      <c r="AP403" s="41"/>
      <c r="AQ403" s="41"/>
      <c r="AR403" s="41"/>
    </row>
    <row r="404" spans="26:44" x14ac:dyDescent="0.3">
      <c r="Z404" s="41"/>
      <c r="AA404" s="41"/>
      <c r="AB404" s="41"/>
      <c r="AC404" s="41"/>
      <c r="AD404" s="41"/>
      <c r="AE404" s="41"/>
      <c r="AF404" s="41"/>
      <c r="AG404" s="41"/>
      <c r="AH404" s="41"/>
      <c r="AI404" s="41"/>
      <c r="AJ404" s="41"/>
      <c r="AK404" s="41"/>
      <c r="AL404" s="41"/>
      <c r="AM404" s="41"/>
      <c r="AN404" s="41"/>
      <c r="AO404" s="41"/>
      <c r="AP404" s="41"/>
      <c r="AQ404" s="41"/>
      <c r="AR404" s="41"/>
    </row>
    <row r="405" spans="26:44" x14ac:dyDescent="0.3">
      <c r="Z405" s="41"/>
      <c r="AA405" s="41"/>
      <c r="AB405" s="41"/>
      <c r="AC405" s="41"/>
      <c r="AD405" s="41"/>
      <c r="AE405" s="41"/>
      <c r="AF405" s="41"/>
      <c r="AG405" s="41"/>
      <c r="AH405" s="41"/>
      <c r="AI405" s="41"/>
      <c r="AJ405" s="41"/>
      <c r="AK405" s="41"/>
      <c r="AL405" s="41"/>
      <c r="AM405" s="41"/>
      <c r="AN405" s="41"/>
      <c r="AO405" s="41"/>
      <c r="AP405" s="41"/>
      <c r="AQ405" s="41"/>
      <c r="AR405" s="41"/>
    </row>
    <row r="406" spans="26:44" x14ac:dyDescent="0.3">
      <c r="Z406" s="41"/>
      <c r="AA406" s="41"/>
      <c r="AB406" s="41"/>
      <c r="AC406" s="41"/>
      <c r="AD406" s="41"/>
      <c r="AE406" s="41"/>
      <c r="AF406" s="41"/>
      <c r="AG406" s="41"/>
      <c r="AH406" s="41"/>
      <c r="AI406" s="41"/>
      <c r="AJ406" s="41"/>
      <c r="AK406" s="41"/>
      <c r="AL406" s="41"/>
      <c r="AM406" s="41"/>
      <c r="AN406" s="41"/>
      <c r="AO406" s="41"/>
      <c r="AP406" s="41"/>
      <c r="AQ406" s="41"/>
      <c r="AR406" s="41"/>
    </row>
    <row r="407" spans="26:44" x14ac:dyDescent="0.3">
      <c r="Z407" s="41"/>
      <c r="AA407" s="41"/>
      <c r="AB407" s="41"/>
      <c r="AC407" s="41"/>
      <c r="AD407" s="41"/>
      <c r="AE407" s="41"/>
      <c r="AF407" s="41"/>
      <c r="AG407" s="41"/>
      <c r="AH407" s="41"/>
      <c r="AI407" s="41"/>
      <c r="AJ407" s="41"/>
      <c r="AK407" s="41"/>
      <c r="AL407" s="41"/>
      <c r="AM407" s="41"/>
      <c r="AN407" s="41"/>
      <c r="AO407" s="41"/>
      <c r="AP407" s="41"/>
      <c r="AQ407" s="41"/>
      <c r="AR407" s="41"/>
    </row>
    <row r="408" spans="26:44" x14ac:dyDescent="0.3">
      <c r="Z408" s="41"/>
      <c r="AA408" s="41"/>
      <c r="AB408" s="41"/>
      <c r="AC408" s="41"/>
      <c r="AD408" s="41"/>
      <c r="AE408" s="41"/>
      <c r="AF408" s="41"/>
      <c r="AG408" s="41"/>
      <c r="AH408" s="41"/>
      <c r="AI408" s="41"/>
      <c r="AJ408" s="41"/>
      <c r="AK408" s="41"/>
      <c r="AL408" s="41"/>
      <c r="AM408" s="41"/>
      <c r="AN408" s="41"/>
      <c r="AO408" s="41"/>
      <c r="AP408" s="41"/>
      <c r="AQ408" s="41"/>
      <c r="AR408" s="41"/>
    </row>
    <row r="409" spans="26:44" x14ac:dyDescent="0.3">
      <c r="Z409" s="41"/>
      <c r="AA409" s="41"/>
      <c r="AB409" s="41"/>
      <c r="AC409" s="41"/>
      <c r="AD409" s="41"/>
      <c r="AE409" s="41"/>
      <c r="AF409" s="41"/>
      <c r="AG409" s="41"/>
      <c r="AH409" s="41"/>
      <c r="AI409" s="41"/>
      <c r="AJ409" s="41"/>
      <c r="AK409" s="41"/>
      <c r="AL409" s="41"/>
      <c r="AM409" s="41"/>
      <c r="AN409" s="41"/>
      <c r="AO409" s="41"/>
      <c r="AP409" s="41"/>
      <c r="AQ409" s="41"/>
      <c r="AR409" s="41"/>
    </row>
    <row r="410" spans="26:44" x14ac:dyDescent="0.3">
      <c r="Z410" s="41"/>
      <c r="AA410" s="41"/>
      <c r="AB410" s="41"/>
      <c r="AC410" s="41"/>
      <c r="AD410" s="41"/>
      <c r="AE410" s="41"/>
      <c r="AF410" s="41"/>
      <c r="AG410" s="41"/>
      <c r="AH410" s="41"/>
      <c r="AI410" s="41"/>
      <c r="AJ410" s="41"/>
      <c r="AK410" s="41"/>
      <c r="AL410" s="41"/>
      <c r="AM410" s="41"/>
      <c r="AN410" s="41"/>
      <c r="AO410" s="41"/>
      <c r="AP410" s="41"/>
      <c r="AQ410" s="41"/>
      <c r="AR410" s="41"/>
    </row>
    <row r="411" spans="26:44" x14ac:dyDescent="0.3">
      <c r="Z411" s="41"/>
      <c r="AA411" s="41"/>
      <c r="AB411" s="41"/>
      <c r="AC411" s="41"/>
      <c r="AD411" s="41"/>
      <c r="AE411" s="41"/>
      <c r="AF411" s="41"/>
      <c r="AG411" s="41"/>
      <c r="AH411" s="41"/>
      <c r="AI411" s="41"/>
      <c r="AJ411" s="41"/>
      <c r="AK411" s="41"/>
      <c r="AL411" s="41"/>
      <c r="AM411" s="41"/>
      <c r="AN411" s="41"/>
      <c r="AO411" s="41"/>
      <c r="AP411" s="41"/>
      <c r="AQ411" s="41"/>
      <c r="AR411" s="41"/>
    </row>
    <row r="412" spans="26:44" x14ac:dyDescent="0.3">
      <c r="Z412" s="41"/>
      <c r="AA412" s="41"/>
      <c r="AB412" s="41"/>
      <c r="AC412" s="41"/>
      <c r="AD412" s="41"/>
      <c r="AE412" s="41"/>
      <c r="AF412" s="41"/>
      <c r="AG412" s="41"/>
      <c r="AH412" s="41"/>
      <c r="AI412" s="41"/>
      <c r="AJ412" s="41"/>
      <c r="AK412" s="41"/>
      <c r="AL412" s="41"/>
      <c r="AM412" s="41"/>
      <c r="AN412" s="41"/>
      <c r="AO412" s="41"/>
      <c r="AP412" s="41"/>
      <c r="AQ412" s="41"/>
      <c r="AR412" s="41"/>
    </row>
    <row r="413" spans="26:44" x14ac:dyDescent="0.3">
      <c r="Z413" s="41"/>
      <c r="AA413" s="41"/>
      <c r="AB413" s="41"/>
      <c r="AC413" s="41"/>
      <c r="AD413" s="41"/>
      <c r="AE413" s="41"/>
      <c r="AF413" s="41"/>
      <c r="AG413" s="41"/>
      <c r="AH413" s="41"/>
      <c r="AI413" s="41"/>
      <c r="AJ413" s="41"/>
      <c r="AK413" s="41"/>
      <c r="AL413" s="41"/>
      <c r="AM413" s="41"/>
      <c r="AN413" s="41"/>
      <c r="AO413" s="41"/>
      <c r="AP413" s="41"/>
      <c r="AQ413" s="41"/>
      <c r="AR413" s="41"/>
    </row>
    <row r="414" spans="26:44" x14ac:dyDescent="0.3">
      <c r="Z414" s="41"/>
      <c r="AA414" s="41"/>
      <c r="AB414" s="41"/>
      <c r="AC414" s="41"/>
      <c r="AD414" s="41"/>
      <c r="AE414" s="41"/>
      <c r="AF414" s="41"/>
      <c r="AG414" s="41"/>
      <c r="AH414" s="41"/>
      <c r="AI414" s="41"/>
      <c r="AJ414" s="41"/>
      <c r="AK414" s="41"/>
      <c r="AL414" s="41"/>
      <c r="AM414" s="41"/>
      <c r="AN414" s="41"/>
      <c r="AO414" s="41"/>
      <c r="AP414" s="41"/>
      <c r="AQ414" s="41"/>
      <c r="AR414" s="41"/>
    </row>
    <row r="415" spans="26:44" x14ac:dyDescent="0.3">
      <c r="Z415" s="41"/>
      <c r="AA415" s="41"/>
      <c r="AB415" s="41"/>
      <c r="AC415" s="41"/>
      <c r="AD415" s="41"/>
      <c r="AE415" s="41"/>
      <c r="AF415" s="41"/>
      <c r="AG415" s="41"/>
      <c r="AH415" s="41"/>
      <c r="AI415" s="41"/>
      <c r="AJ415" s="41"/>
      <c r="AK415" s="41"/>
      <c r="AL415" s="41"/>
      <c r="AM415" s="41"/>
      <c r="AN415" s="41"/>
      <c r="AO415" s="41"/>
      <c r="AP415" s="41"/>
      <c r="AQ415" s="41"/>
      <c r="AR415" s="41"/>
    </row>
    <row r="416" spans="26:44" x14ac:dyDescent="0.3">
      <c r="Z416" s="41"/>
      <c r="AA416" s="41"/>
      <c r="AB416" s="41"/>
      <c r="AC416" s="41"/>
      <c r="AD416" s="41"/>
      <c r="AE416" s="41"/>
      <c r="AF416" s="41"/>
      <c r="AG416" s="41"/>
      <c r="AH416" s="41"/>
      <c r="AI416" s="41"/>
      <c r="AJ416" s="41"/>
      <c r="AK416" s="41"/>
      <c r="AL416" s="41"/>
      <c r="AM416" s="41"/>
      <c r="AN416" s="41"/>
      <c r="AO416" s="41"/>
      <c r="AP416" s="41"/>
      <c r="AQ416" s="41"/>
      <c r="AR416" s="41"/>
    </row>
    <row r="417" spans="26:44" x14ac:dyDescent="0.3">
      <c r="Z417" s="41"/>
      <c r="AA417" s="41"/>
      <c r="AB417" s="41"/>
      <c r="AC417" s="41"/>
      <c r="AD417" s="41"/>
      <c r="AE417" s="41"/>
      <c r="AF417" s="41"/>
      <c r="AG417" s="41"/>
      <c r="AH417" s="41"/>
      <c r="AI417" s="41"/>
      <c r="AJ417" s="41"/>
      <c r="AK417" s="41"/>
      <c r="AL417" s="41"/>
      <c r="AM417" s="41"/>
      <c r="AN417" s="41"/>
      <c r="AO417" s="41"/>
      <c r="AP417" s="41"/>
      <c r="AQ417" s="41"/>
      <c r="AR417" s="41"/>
    </row>
    <row r="418" spans="26:44" x14ac:dyDescent="0.3">
      <c r="Z418" s="41"/>
      <c r="AA418" s="41"/>
      <c r="AB418" s="41"/>
      <c r="AC418" s="41"/>
      <c r="AD418" s="41"/>
      <c r="AE418" s="41"/>
      <c r="AF418" s="41"/>
      <c r="AG418" s="41"/>
      <c r="AH418" s="41"/>
      <c r="AI418" s="41"/>
      <c r="AJ418" s="41"/>
      <c r="AK418" s="41"/>
      <c r="AL418" s="41"/>
      <c r="AM418" s="41"/>
      <c r="AN418" s="41"/>
      <c r="AO418" s="41"/>
      <c r="AP418" s="41"/>
      <c r="AQ418" s="41"/>
      <c r="AR418" s="41"/>
    </row>
    <row r="419" spans="26:44" x14ac:dyDescent="0.3">
      <c r="Z419" s="41"/>
      <c r="AA419" s="41"/>
      <c r="AB419" s="41"/>
      <c r="AC419" s="41"/>
      <c r="AD419" s="41"/>
      <c r="AE419" s="41"/>
      <c r="AF419" s="41"/>
      <c r="AG419" s="41"/>
      <c r="AH419" s="41"/>
      <c r="AI419" s="41"/>
      <c r="AJ419" s="41"/>
      <c r="AK419" s="41"/>
      <c r="AL419" s="41"/>
      <c r="AM419" s="41"/>
      <c r="AN419" s="41"/>
      <c r="AO419" s="41"/>
      <c r="AP419" s="41"/>
      <c r="AQ419" s="41"/>
      <c r="AR419" s="41"/>
    </row>
    <row r="420" spans="26:44" x14ac:dyDescent="0.3">
      <c r="Z420" s="41"/>
      <c r="AA420" s="41"/>
      <c r="AB420" s="41"/>
      <c r="AC420" s="41"/>
      <c r="AD420" s="41"/>
      <c r="AE420" s="41"/>
      <c r="AF420" s="41"/>
      <c r="AG420" s="41"/>
      <c r="AH420" s="41"/>
      <c r="AI420" s="41"/>
      <c r="AJ420" s="41"/>
      <c r="AK420" s="41"/>
      <c r="AL420" s="41"/>
      <c r="AM420" s="41"/>
      <c r="AN420" s="41"/>
      <c r="AO420" s="41"/>
      <c r="AP420" s="41"/>
      <c r="AQ420" s="41"/>
      <c r="AR420" s="41"/>
    </row>
    <row r="421" spans="26:44" x14ac:dyDescent="0.3">
      <c r="Z421" s="41"/>
      <c r="AA421" s="41"/>
      <c r="AB421" s="41"/>
      <c r="AC421" s="41"/>
      <c r="AD421" s="41"/>
      <c r="AE421" s="41"/>
      <c r="AF421" s="41"/>
      <c r="AG421" s="41"/>
      <c r="AH421" s="41"/>
      <c r="AI421" s="41"/>
      <c r="AJ421" s="41"/>
      <c r="AK421" s="41"/>
      <c r="AL421" s="41"/>
      <c r="AM421" s="41"/>
      <c r="AN421" s="41"/>
      <c r="AO421" s="41"/>
      <c r="AP421" s="41"/>
      <c r="AQ421" s="41"/>
      <c r="AR421" s="41"/>
    </row>
    <row r="422" spans="26:44" x14ac:dyDescent="0.3">
      <c r="Z422" s="41"/>
      <c r="AA422" s="41"/>
      <c r="AB422" s="41"/>
      <c r="AC422" s="41"/>
      <c r="AD422" s="41"/>
      <c r="AE422" s="41"/>
      <c r="AF422" s="41"/>
      <c r="AG422" s="41"/>
      <c r="AH422" s="41"/>
      <c r="AI422" s="41"/>
      <c r="AJ422" s="41"/>
      <c r="AK422" s="41"/>
      <c r="AL422" s="41"/>
      <c r="AM422" s="41"/>
      <c r="AN422" s="41"/>
      <c r="AO422" s="41"/>
      <c r="AP422" s="41"/>
      <c r="AQ422" s="41"/>
      <c r="AR422" s="41"/>
    </row>
    <row r="423" spans="26:44" x14ac:dyDescent="0.3">
      <c r="Z423" s="41"/>
      <c r="AA423" s="41"/>
      <c r="AB423" s="41"/>
      <c r="AC423" s="41"/>
      <c r="AD423" s="41"/>
      <c r="AE423" s="41"/>
      <c r="AF423" s="41"/>
      <c r="AG423" s="41"/>
      <c r="AH423" s="41"/>
      <c r="AI423" s="41"/>
      <c r="AJ423" s="41"/>
      <c r="AK423" s="41"/>
      <c r="AL423" s="41"/>
      <c r="AM423" s="41"/>
      <c r="AN423" s="41"/>
      <c r="AO423" s="41"/>
      <c r="AP423" s="41"/>
      <c r="AQ423" s="41"/>
      <c r="AR423" s="41"/>
    </row>
    <row r="424" spans="26:44" x14ac:dyDescent="0.3">
      <c r="Z424" s="41"/>
      <c r="AA424" s="41"/>
      <c r="AB424" s="41"/>
      <c r="AC424" s="41"/>
      <c r="AD424" s="41"/>
      <c r="AE424" s="41"/>
      <c r="AF424" s="41"/>
      <c r="AG424" s="41"/>
      <c r="AH424" s="41"/>
      <c r="AI424" s="41"/>
      <c r="AJ424" s="41"/>
      <c r="AK424" s="41"/>
      <c r="AL424" s="41"/>
      <c r="AM424" s="41"/>
      <c r="AN424" s="41"/>
      <c r="AO424" s="41"/>
      <c r="AP424" s="41"/>
      <c r="AQ424" s="41"/>
      <c r="AR424" s="41"/>
    </row>
    <row r="425" spans="26:44" x14ac:dyDescent="0.3">
      <c r="Z425" s="41"/>
      <c r="AA425" s="41"/>
      <c r="AB425" s="41"/>
      <c r="AC425" s="41"/>
      <c r="AD425" s="41"/>
      <c r="AE425" s="41"/>
      <c r="AF425" s="41"/>
      <c r="AG425" s="41"/>
      <c r="AH425" s="41"/>
      <c r="AI425" s="41"/>
      <c r="AJ425" s="41"/>
      <c r="AK425" s="41"/>
      <c r="AL425" s="41"/>
      <c r="AM425" s="41"/>
      <c r="AN425" s="41"/>
      <c r="AO425" s="41"/>
      <c r="AP425" s="41"/>
      <c r="AQ425" s="41"/>
      <c r="AR425" s="41"/>
    </row>
    <row r="426" spans="26:44" x14ac:dyDescent="0.3">
      <c r="Z426" s="41"/>
      <c r="AA426" s="41"/>
      <c r="AB426" s="41"/>
      <c r="AC426" s="41"/>
      <c r="AD426" s="41"/>
      <c r="AE426" s="41"/>
      <c r="AF426" s="41"/>
      <c r="AG426" s="41"/>
      <c r="AH426" s="41"/>
      <c r="AI426" s="41"/>
      <c r="AJ426" s="41"/>
      <c r="AK426" s="41"/>
      <c r="AL426" s="41"/>
      <c r="AM426" s="41"/>
      <c r="AN426" s="41"/>
      <c r="AO426" s="41"/>
      <c r="AP426" s="41"/>
      <c r="AQ426" s="41"/>
      <c r="AR426" s="41"/>
    </row>
    <row r="427" spans="26:44" x14ac:dyDescent="0.3">
      <c r="Z427" s="41"/>
      <c r="AA427" s="41"/>
      <c r="AB427" s="41"/>
      <c r="AC427" s="41"/>
      <c r="AD427" s="41"/>
      <c r="AE427" s="41"/>
      <c r="AF427" s="41"/>
      <c r="AG427" s="41"/>
      <c r="AH427" s="41"/>
      <c r="AI427" s="41"/>
      <c r="AJ427" s="41"/>
      <c r="AK427" s="41"/>
      <c r="AL427" s="41"/>
      <c r="AM427" s="41"/>
      <c r="AN427" s="41"/>
      <c r="AO427" s="41"/>
      <c r="AP427" s="41"/>
      <c r="AQ427" s="41"/>
      <c r="AR427" s="41"/>
    </row>
    <row r="428" spans="26:44" x14ac:dyDescent="0.3">
      <c r="Z428" s="41"/>
      <c r="AA428" s="41"/>
      <c r="AB428" s="41"/>
      <c r="AC428" s="41"/>
      <c r="AD428" s="41"/>
      <c r="AE428" s="41"/>
      <c r="AF428" s="41"/>
      <c r="AG428" s="41"/>
      <c r="AH428" s="41"/>
      <c r="AI428" s="41"/>
      <c r="AJ428" s="41"/>
      <c r="AK428" s="41"/>
      <c r="AL428" s="41"/>
      <c r="AM428" s="41"/>
      <c r="AN428" s="41"/>
      <c r="AO428" s="41"/>
      <c r="AP428" s="41"/>
      <c r="AQ428" s="41"/>
      <c r="AR428" s="41"/>
    </row>
    <row r="429" spans="26:44" x14ac:dyDescent="0.3">
      <c r="Z429" s="41"/>
      <c r="AA429" s="41"/>
      <c r="AB429" s="41"/>
      <c r="AC429" s="41"/>
      <c r="AD429" s="41"/>
      <c r="AE429" s="41"/>
      <c r="AF429" s="41"/>
      <c r="AG429" s="41"/>
      <c r="AH429" s="41"/>
      <c r="AI429" s="41"/>
      <c r="AJ429" s="41"/>
      <c r="AK429" s="41"/>
      <c r="AL429" s="41"/>
      <c r="AM429" s="41"/>
      <c r="AN429" s="41"/>
      <c r="AO429" s="41"/>
      <c r="AP429" s="41"/>
      <c r="AQ429" s="41"/>
      <c r="AR429" s="41"/>
    </row>
    <row r="430" spans="26:44" x14ac:dyDescent="0.3">
      <c r="Z430" s="41"/>
      <c r="AA430" s="41"/>
      <c r="AB430" s="41"/>
      <c r="AC430" s="41"/>
      <c r="AD430" s="41"/>
      <c r="AE430" s="41"/>
      <c r="AF430" s="41"/>
      <c r="AG430" s="41"/>
      <c r="AH430" s="41"/>
      <c r="AI430" s="41"/>
      <c r="AJ430" s="41"/>
      <c r="AK430" s="41"/>
      <c r="AL430" s="41"/>
      <c r="AM430" s="41"/>
      <c r="AN430" s="41"/>
      <c r="AO430" s="41"/>
      <c r="AP430" s="41"/>
      <c r="AQ430" s="41"/>
      <c r="AR430" s="41"/>
    </row>
    <row r="431" spans="26:44" x14ac:dyDescent="0.3">
      <c r="Z431" s="41"/>
      <c r="AA431" s="41"/>
      <c r="AB431" s="41"/>
      <c r="AC431" s="41"/>
      <c r="AD431" s="41"/>
      <c r="AE431" s="41"/>
      <c r="AF431" s="41"/>
      <c r="AG431" s="41"/>
      <c r="AH431" s="41"/>
      <c r="AI431" s="41"/>
      <c r="AJ431" s="41"/>
      <c r="AK431" s="41"/>
      <c r="AL431" s="41"/>
      <c r="AM431" s="41"/>
      <c r="AN431" s="41"/>
      <c r="AO431" s="41"/>
      <c r="AP431" s="41"/>
      <c r="AQ431" s="41"/>
      <c r="AR431" s="41"/>
    </row>
    <row r="432" spans="26:44" x14ac:dyDescent="0.3">
      <c r="Z432" s="41"/>
      <c r="AA432" s="41"/>
      <c r="AB432" s="41"/>
      <c r="AC432" s="41"/>
      <c r="AD432" s="41"/>
      <c r="AE432" s="41"/>
      <c r="AF432" s="41"/>
      <c r="AG432" s="41"/>
      <c r="AH432" s="41"/>
      <c r="AI432" s="41"/>
      <c r="AJ432" s="41"/>
      <c r="AK432" s="41"/>
      <c r="AL432" s="41"/>
      <c r="AM432" s="41"/>
      <c r="AN432" s="41"/>
      <c r="AO432" s="41"/>
      <c r="AP432" s="41"/>
      <c r="AQ432" s="41"/>
      <c r="AR432" s="41"/>
    </row>
    <row r="433" spans="26:44" x14ac:dyDescent="0.3">
      <c r="Z433" s="41"/>
      <c r="AA433" s="41"/>
      <c r="AB433" s="41"/>
      <c r="AC433" s="41"/>
      <c r="AD433" s="41"/>
      <c r="AE433" s="41"/>
      <c r="AF433" s="41"/>
      <c r="AG433" s="41"/>
      <c r="AH433" s="41"/>
      <c r="AI433" s="41"/>
      <c r="AJ433" s="41"/>
      <c r="AK433" s="41"/>
      <c r="AL433" s="41"/>
      <c r="AM433" s="41"/>
      <c r="AN433" s="41"/>
      <c r="AO433" s="41"/>
      <c r="AP433" s="41"/>
      <c r="AQ433" s="41"/>
      <c r="AR433" s="41"/>
    </row>
    <row r="434" spans="26:44" x14ac:dyDescent="0.3">
      <c r="Z434" s="41"/>
      <c r="AA434" s="41"/>
      <c r="AB434" s="41"/>
      <c r="AC434" s="41"/>
      <c r="AD434" s="41"/>
      <c r="AE434" s="41"/>
      <c r="AF434" s="41"/>
      <c r="AG434" s="41"/>
      <c r="AH434" s="41"/>
      <c r="AI434" s="41"/>
      <c r="AJ434" s="41"/>
      <c r="AK434" s="41"/>
      <c r="AL434" s="41"/>
      <c r="AM434" s="41"/>
      <c r="AN434" s="41"/>
      <c r="AO434" s="41"/>
      <c r="AP434" s="41"/>
      <c r="AQ434" s="41"/>
      <c r="AR434" s="41"/>
    </row>
    <row r="435" spans="26:44" x14ac:dyDescent="0.3">
      <c r="Z435" s="41"/>
      <c r="AA435" s="41"/>
      <c r="AB435" s="41"/>
      <c r="AC435" s="41"/>
      <c r="AD435" s="41"/>
      <c r="AE435" s="41"/>
      <c r="AF435" s="41"/>
      <c r="AG435" s="41"/>
      <c r="AH435" s="41"/>
      <c r="AI435" s="41"/>
      <c r="AJ435" s="41"/>
      <c r="AK435" s="41"/>
      <c r="AL435" s="41"/>
      <c r="AM435" s="41"/>
      <c r="AN435" s="41"/>
      <c r="AO435" s="41"/>
      <c r="AP435" s="41"/>
      <c r="AQ435" s="41"/>
      <c r="AR435" s="41"/>
    </row>
    <row r="436" spans="26:44" x14ac:dyDescent="0.3">
      <c r="Z436" s="41"/>
      <c r="AA436" s="41"/>
      <c r="AB436" s="41"/>
      <c r="AC436" s="41"/>
      <c r="AD436" s="41"/>
      <c r="AE436" s="41"/>
      <c r="AF436" s="41"/>
      <c r="AG436" s="41"/>
      <c r="AH436" s="41"/>
      <c r="AI436" s="41"/>
      <c r="AJ436" s="41"/>
      <c r="AK436" s="41"/>
      <c r="AL436" s="41"/>
      <c r="AM436" s="41"/>
      <c r="AN436" s="41"/>
      <c r="AO436" s="41"/>
      <c r="AP436" s="41"/>
      <c r="AQ436" s="41"/>
      <c r="AR436" s="41"/>
    </row>
    <row r="437" spans="26:44" x14ac:dyDescent="0.3">
      <c r="Z437" s="41"/>
      <c r="AA437" s="41"/>
      <c r="AB437" s="41"/>
      <c r="AC437" s="41"/>
      <c r="AD437" s="41"/>
      <c r="AE437" s="41"/>
      <c r="AF437" s="41"/>
      <c r="AG437" s="41"/>
      <c r="AH437" s="41"/>
      <c r="AI437" s="41"/>
      <c r="AJ437" s="41"/>
      <c r="AK437" s="41"/>
      <c r="AL437" s="41"/>
      <c r="AM437" s="41"/>
      <c r="AN437" s="41"/>
      <c r="AO437" s="41"/>
      <c r="AP437" s="41"/>
      <c r="AQ437" s="41"/>
      <c r="AR437" s="41"/>
    </row>
    <row r="438" spans="26:44" x14ac:dyDescent="0.3">
      <c r="Z438" s="41"/>
      <c r="AA438" s="41"/>
      <c r="AB438" s="41"/>
      <c r="AC438" s="41"/>
      <c r="AD438" s="41"/>
      <c r="AE438" s="41"/>
      <c r="AF438" s="41"/>
      <c r="AG438" s="41"/>
      <c r="AH438" s="41"/>
      <c r="AI438" s="41"/>
      <c r="AJ438" s="41"/>
      <c r="AK438" s="41"/>
      <c r="AL438" s="41"/>
      <c r="AM438" s="41"/>
      <c r="AN438" s="41"/>
      <c r="AO438" s="41"/>
      <c r="AP438" s="41"/>
      <c r="AQ438" s="41"/>
      <c r="AR438" s="41"/>
    </row>
    <row r="439" spans="26:44" x14ac:dyDescent="0.3">
      <c r="Z439" s="41"/>
      <c r="AA439" s="41"/>
      <c r="AB439" s="41"/>
      <c r="AC439" s="41"/>
      <c r="AD439" s="41"/>
      <c r="AE439" s="41"/>
      <c r="AF439" s="41"/>
      <c r="AG439" s="41"/>
      <c r="AH439" s="41"/>
      <c r="AI439" s="41"/>
      <c r="AJ439" s="41"/>
      <c r="AK439" s="41"/>
      <c r="AL439" s="41"/>
      <c r="AM439" s="41"/>
      <c r="AN439" s="41"/>
      <c r="AO439" s="41"/>
      <c r="AP439" s="41"/>
      <c r="AQ439" s="41"/>
      <c r="AR439" s="41"/>
    </row>
    <row r="440" spans="26:44" x14ac:dyDescent="0.3">
      <c r="Z440" s="41"/>
      <c r="AA440" s="41"/>
      <c r="AB440" s="41"/>
      <c r="AC440" s="41"/>
      <c r="AD440" s="41"/>
      <c r="AE440" s="41"/>
      <c r="AF440" s="41"/>
      <c r="AG440" s="41"/>
      <c r="AH440" s="41"/>
      <c r="AI440" s="41"/>
      <c r="AJ440" s="41"/>
      <c r="AK440" s="41"/>
      <c r="AL440" s="41"/>
      <c r="AM440" s="41"/>
      <c r="AN440" s="41"/>
      <c r="AO440" s="41"/>
      <c r="AP440" s="41"/>
      <c r="AQ440" s="41"/>
      <c r="AR440" s="41"/>
    </row>
    <row r="441" spans="26:44" x14ac:dyDescent="0.3">
      <c r="Z441" s="41"/>
      <c r="AA441" s="41"/>
      <c r="AB441" s="41"/>
      <c r="AC441" s="41"/>
      <c r="AD441" s="41"/>
      <c r="AE441" s="41"/>
      <c r="AF441" s="41"/>
      <c r="AG441" s="41"/>
      <c r="AH441" s="41"/>
      <c r="AI441" s="41"/>
      <c r="AJ441" s="41"/>
      <c r="AK441" s="41"/>
      <c r="AL441" s="41"/>
      <c r="AM441" s="41"/>
      <c r="AN441" s="41"/>
      <c r="AO441" s="41"/>
      <c r="AP441" s="41"/>
      <c r="AQ441" s="41"/>
      <c r="AR441" s="41"/>
    </row>
    <row r="442" spans="26:44" x14ac:dyDescent="0.3">
      <c r="Z442" s="41"/>
      <c r="AA442" s="41"/>
      <c r="AB442" s="41"/>
      <c r="AC442" s="41"/>
      <c r="AD442" s="41"/>
      <c r="AE442" s="41"/>
      <c r="AF442" s="41"/>
      <c r="AG442" s="41"/>
      <c r="AH442" s="41"/>
      <c r="AI442" s="41"/>
      <c r="AJ442" s="41"/>
      <c r="AK442" s="41"/>
      <c r="AL442" s="41"/>
      <c r="AM442" s="41"/>
      <c r="AN442" s="41"/>
      <c r="AO442" s="41"/>
      <c r="AP442" s="41"/>
      <c r="AQ442" s="41"/>
      <c r="AR442" s="41"/>
    </row>
    <row r="443" spans="26:44" x14ac:dyDescent="0.3">
      <c r="Z443" s="41"/>
      <c r="AA443" s="41"/>
      <c r="AB443" s="41"/>
      <c r="AC443" s="41"/>
      <c r="AD443" s="41"/>
      <c r="AE443" s="41"/>
      <c r="AF443" s="41"/>
      <c r="AG443" s="41"/>
      <c r="AH443" s="41"/>
      <c r="AI443" s="41"/>
      <c r="AJ443" s="41"/>
      <c r="AK443" s="41"/>
      <c r="AL443" s="41"/>
      <c r="AM443" s="41"/>
      <c r="AN443" s="41"/>
      <c r="AO443" s="41"/>
      <c r="AP443" s="41"/>
      <c r="AQ443" s="41"/>
      <c r="AR443" s="41"/>
    </row>
    <row r="444" spans="26:44" x14ac:dyDescent="0.3">
      <c r="Z444" s="41"/>
      <c r="AA444" s="41"/>
      <c r="AB444" s="41"/>
      <c r="AC444" s="41"/>
      <c r="AD444" s="41"/>
      <c r="AE444" s="41"/>
      <c r="AF444" s="41"/>
      <c r="AG444" s="41"/>
      <c r="AH444" s="41"/>
      <c r="AI444" s="41"/>
      <c r="AJ444" s="41"/>
      <c r="AK444" s="41"/>
      <c r="AL444" s="41"/>
      <c r="AM444" s="41"/>
      <c r="AN444" s="41"/>
      <c r="AO444" s="41"/>
      <c r="AP444" s="41"/>
      <c r="AQ444" s="41"/>
      <c r="AR444" s="41"/>
    </row>
    <row r="445" spans="26:44" x14ac:dyDescent="0.3">
      <c r="Z445" s="41"/>
      <c r="AA445" s="41"/>
      <c r="AB445" s="41"/>
      <c r="AC445" s="41"/>
      <c r="AD445" s="41"/>
      <c r="AE445" s="41"/>
      <c r="AF445" s="41"/>
      <c r="AG445" s="41"/>
      <c r="AH445" s="41"/>
      <c r="AI445" s="41"/>
      <c r="AJ445" s="41"/>
      <c r="AK445" s="41"/>
      <c r="AL445" s="41"/>
      <c r="AM445" s="41"/>
      <c r="AN445" s="41"/>
      <c r="AO445" s="41"/>
      <c r="AP445" s="41"/>
      <c r="AQ445" s="41"/>
      <c r="AR445" s="41"/>
    </row>
    <row r="446" spans="26:44" x14ac:dyDescent="0.3">
      <c r="Z446" s="41"/>
      <c r="AA446" s="41"/>
      <c r="AB446" s="41"/>
      <c r="AC446" s="41"/>
      <c r="AD446" s="41"/>
      <c r="AE446" s="41"/>
      <c r="AF446" s="41"/>
      <c r="AG446" s="41"/>
      <c r="AH446" s="41"/>
      <c r="AI446" s="41"/>
      <c r="AJ446" s="41"/>
      <c r="AK446" s="41"/>
      <c r="AL446" s="41"/>
      <c r="AM446" s="41"/>
      <c r="AN446" s="41"/>
      <c r="AO446" s="41"/>
      <c r="AP446" s="41"/>
      <c r="AQ446" s="41"/>
      <c r="AR446" s="41"/>
    </row>
    <row r="447" spans="26:44" x14ac:dyDescent="0.3">
      <c r="Z447" s="41"/>
      <c r="AA447" s="41"/>
      <c r="AB447" s="41"/>
      <c r="AC447" s="41"/>
      <c r="AD447" s="41"/>
      <c r="AE447" s="41"/>
      <c r="AF447" s="41"/>
      <c r="AG447" s="41"/>
      <c r="AH447" s="41"/>
      <c r="AI447" s="41"/>
      <c r="AJ447" s="41"/>
      <c r="AK447" s="41"/>
      <c r="AL447" s="41"/>
      <c r="AM447" s="41"/>
      <c r="AN447" s="41"/>
      <c r="AO447" s="41"/>
      <c r="AP447" s="41"/>
      <c r="AQ447" s="41"/>
      <c r="AR447" s="41"/>
    </row>
    <row r="448" spans="26:44" x14ac:dyDescent="0.3">
      <c r="Z448" s="41"/>
      <c r="AA448" s="41"/>
      <c r="AB448" s="41"/>
      <c r="AC448" s="41"/>
      <c r="AD448" s="41"/>
      <c r="AE448" s="41"/>
      <c r="AF448" s="41"/>
      <c r="AG448" s="41"/>
      <c r="AH448" s="41"/>
      <c r="AI448" s="41"/>
      <c r="AJ448" s="41"/>
      <c r="AK448" s="41"/>
      <c r="AL448" s="41"/>
      <c r="AM448" s="41"/>
      <c r="AN448" s="41"/>
      <c r="AO448" s="41"/>
      <c r="AP448" s="41"/>
      <c r="AQ448" s="41"/>
      <c r="AR448" s="41"/>
    </row>
    <row r="449" spans="26:44" x14ac:dyDescent="0.3">
      <c r="Z449" s="41"/>
      <c r="AA449" s="41"/>
      <c r="AB449" s="41"/>
      <c r="AC449" s="41"/>
      <c r="AD449" s="41"/>
      <c r="AE449" s="41"/>
      <c r="AF449" s="41"/>
      <c r="AG449" s="41"/>
      <c r="AH449" s="41"/>
      <c r="AI449" s="41"/>
      <c r="AJ449" s="41"/>
      <c r="AK449" s="41"/>
      <c r="AL449" s="41"/>
      <c r="AM449" s="41"/>
      <c r="AN449" s="41"/>
      <c r="AO449" s="41"/>
      <c r="AP449" s="41"/>
      <c r="AQ449" s="41"/>
      <c r="AR449" s="41"/>
    </row>
    <row r="450" spans="26:44" x14ac:dyDescent="0.3">
      <c r="Z450" s="41"/>
      <c r="AA450" s="41"/>
      <c r="AB450" s="41"/>
      <c r="AC450" s="41"/>
      <c r="AD450" s="41"/>
      <c r="AE450" s="41"/>
      <c r="AF450" s="41"/>
      <c r="AG450" s="41"/>
      <c r="AH450" s="41"/>
      <c r="AI450" s="41"/>
      <c r="AJ450" s="41"/>
      <c r="AK450" s="41"/>
      <c r="AL450" s="41"/>
      <c r="AM450" s="41"/>
      <c r="AN450" s="41"/>
      <c r="AO450" s="41"/>
      <c r="AP450" s="41"/>
      <c r="AQ450" s="41"/>
      <c r="AR450" s="41"/>
    </row>
    <row r="451" spans="26:44" x14ac:dyDescent="0.3">
      <c r="Z451" s="41"/>
      <c r="AA451" s="41"/>
      <c r="AB451" s="41"/>
      <c r="AC451" s="41"/>
      <c r="AD451" s="41"/>
      <c r="AE451" s="41"/>
      <c r="AF451" s="41"/>
      <c r="AG451" s="41"/>
      <c r="AH451" s="41"/>
      <c r="AI451" s="41"/>
      <c r="AJ451" s="41"/>
      <c r="AK451" s="41"/>
      <c r="AL451" s="41"/>
      <c r="AM451" s="41"/>
      <c r="AN451" s="41"/>
      <c r="AO451" s="41"/>
      <c r="AP451" s="41"/>
      <c r="AQ451" s="41"/>
      <c r="AR451" s="41"/>
    </row>
    <row r="452" spans="26:44" x14ac:dyDescent="0.3">
      <c r="Z452" s="41"/>
      <c r="AA452" s="41"/>
      <c r="AB452" s="41"/>
      <c r="AC452" s="41"/>
      <c r="AD452" s="41"/>
      <c r="AE452" s="41"/>
      <c r="AF452" s="41"/>
      <c r="AG452" s="41"/>
      <c r="AH452" s="41"/>
      <c r="AI452" s="41"/>
      <c r="AJ452" s="41"/>
      <c r="AK452" s="41"/>
      <c r="AL452" s="41"/>
      <c r="AM452" s="41"/>
      <c r="AN452" s="41"/>
      <c r="AO452" s="41"/>
      <c r="AP452" s="41"/>
      <c r="AQ452" s="41"/>
      <c r="AR452" s="41"/>
    </row>
    <row r="453" spans="26:44" x14ac:dyDescent="0.3">
      <c r="Z453" s="41"/>
      <c r="AA453" s="41"/>
      <c r="AB453" s="41"/>
      <c r="AC453" s="41"/>
      <c r="AD453" s="41"/>
      <c r="AE453" s="41"/>
      <c r="AF453" s="41"/>
      <c r="AG453" s="41"/>
      <c r="AH453" s="41"/>
      <c r="AI453" s="41"/>
      <c r="AJ453" s="41"/>
      <c r="AK453" s="41"/>
      <c r="AL453" s="41"/>
      <c r="AM453" s="41"/>
      <c r="AN453" s="41"/>
      <c r="AO453" s="41"/>
      <c r="AP453" s="41"/>
      <c r="AQ453" s="41"/>
      <c r="AR453" s="41"/>
    </row>
    <row r="454" spans="26:44" x14ac:dyDescent="0.3">
      <c r="Z454" s="41"/>
      <c r="AA454" s="41"/>
      <c r="AB454" s="41"/>
      <c r="AC454" s="41"/>
      <c r="AD454" s="41"/>
      <c r="AE454" s="41"/>
      <c r="AF454" s="41"/>
      <c r="AG454" s="41"/>
      <c r="AH454" s="41"/>
      <c r="AI454" s="41"/>
      <c r="AJ454" s="41"/>
      <c r="AK454" s="41"/>
      <c r="AL454" s="41"/>
      <c r="AM454" s="41"/>
      <c r="AN454" s="41"/>
      <c r="AO454" s="41"/>
      <c r="AP454" s="41"/>
      <c r="AQ454" s="41"/>
      <c r="AR454" s="41"/>
    </row>
    <row r="455" spans="26:44" x14ac:dyDescent="0.3">
      <c r="Z455" s="41"/>
      <c r="AA455" s="41"/>
      <c r="AB455" s="41"/>
      <c r="AC455" s="41"/>
      <c r="AD455" s="41"/>
      <c r="AE455" s="41"/>
      <c r="AF455" s="41"/>
      <c r="AG455" s="41"/>
      <c r="AH455" s="41"/>
      <c r="AI455" s="41"/>
      <c r="AJ455" s="41"/>
      <c r="AK455" s="41"/>
      <c r="AL455" s="41"/>
      <c r="AM455" s="41"/>
      <c r="AN455" s="41"/>
      <c r="AO455" s="41"/>
      <c r="AP455" s="41"/>
      <c r="AQ455" s="41"/>
      <c r="AR455" s="41"/>
    </row>
    <row r="456" spans="26:44" x14ac:dyDescent="0.3">
      <c r="Z456" s="41"/>
      <c r="AA456" s="41"/>
      <c r="AB456" s="41"/>
      <c r="AC456" s="41"/>
      <c r="AD456" s="41"/>
      <c r="AE456" s="41"/>
      <c r="AF456" s="41"/>
      <c r="AG456" s="41"/>
      <c r="AH456" s="41"/>
      <c r="AI456" s="41"/>
      <c r="AJ456" s="41"/>
      <c r="AK456" s="41"/>
      <c r="AL456" s="41"/>
      <c r="AM456" s="41"/>
      <c r="AN456" s="41"/>
      <c r="AO456" s="41"/>
      <c r="AP456" s="41"/>
      <c r="AQ456" s="41"/>
      <c r="AR456" s="41"/>
    </row>
    <row r="457" spans="26:44" x14ac:dyDescent="0.3">
      <c r="Z457" s="41"/>
      <c r="AA457" s="41"/>
      <c r="AB457" s="41"/>
      <c r="AC457" s="41"/>
      <c r="AD457" s="41"/>
      <c r="AE457" s="41"/>
      <c r="AF457" s="41"/>
      <c r="AG457" s="41"/>
      <c r="AH457" s="41"/>
      <c r="AI457" s="41"/>
      <c r="AJ457" s="41"/>
      <c r="AK457" s="41"/>
      <c r="AL457" s="41"/>
      <c r="AM457" s="41"/>
      <c r="AN457" s="41"/>
      <c r="AO457" s="41"/>
      <c r="AP457" s="41"/>
      <c r="AQ457" s="41"/>
      <c r="AR457" s="41"/>
    </row>
    <row r="458" spans="26:44" x14ac:dyDescent="0.3">
      <c r="Z458" s="41"/>
      <c r="AA458" s="41"/>
      <c r="AB458" s="41"/>
      <c r="AC458" s="41"/>
      <c r="AD458" s="41"/>
      <c r="AE458" s="41"/>
      <c r="AF458" s="41"/>
      <c r="AG458" s="41"/>
      <c r="AH458" s="41"/>
      <c r="AI458" s="41"/>
      <c r="AJ458" s="41"/>
      <c r="AK458" s="41"/>
      <c r="AL458" s="41"/>
      <c r="AM458" s="41"/>
      <c r="AN458" s="41"/>
      <c r="AO458" s="41"/>
      <c r="AP458" s="41"/>
      <c r="AQ458" s="41"/>
      <c r="AR458" s="41"/>
    </row>
    <row r="459" spans="26:44" x14ac:dyDescent="0.3">
      <c r="Z459" s="41"/>
      <c r="AA459" s="41"/>
      <c r="AB459" s="41"/>
      <c r="AC459" s="41"/>
      <c r="AD459" s="41"/>
      <c r="AE459" s="41"/>
      <c r="AF459" s="41"/>
      <c r="AG459" s="41"/>
      <c r="AH459" s="41"/>
      <c r="AI459" s="41"/>
      <c r="AJ459" s="41"/>
      <c r="AK459" s="41"/>
      <c r="AL459" s="41"/>
      <c r="AM459" s="41"/>
      <c r="AN459" s="41"/>
      <c r="AO459" s="41"/>
      <c r="AP459" s="41"/>
      <c r="AQ459" s="41"/>
      <c r="AR459" s="41"/>
    </row>
    <row r="460" spans="26:44" x14ac:dyDescent="0.3">
      <c r="Z460" s="41"/>
      <c r="AA460" s="41"/>
      <c r="AB460" s="41"/>
      <c r="AC460" s="41"/>
      <c r="AD460" s="41"/>
      <c r="AE460" s="41"/>
      <c r="AF460" s="41"/>
      <c r="AG460" s="41"/>
      <c r="AH460" s="41"/>
      <c r="AI460" s="41"/>
      <c r="AJ460" s="41"/>
      <c r="AK460" s="41"/>
      <c r="AL460" s="41"/>
      <c r="AM460" s="41"/>
      <c r="AN460" s="41"/>
      <c r="AO460" s="41"/>
      <c r="AP460" s="41"/>
      <c r="AQ460" s="41"/>
      <c r="AR460" s="41"/>
    </row>
    <row r="461" spans="26:44" x14ac:dyDescent="0.3">
      <c r="Z461" s="41"/>
      <c r="AA461" s="41"/>
      <c r="AB461" s="41"/>
      <c r="AC461" s="41"/>
      <c r="AD461" s="41"/>
      <c r="AE461" s="41"/>
      <c r="AF461" s="41"/>
      <c r="AG461" s="41"/>
      <c r="AH461" s="41"/>
      <c r="AI461" s="41"/>
      <c r="AJ461" s="41"/>
      <c r="AK461" s="41"/>
      <c r="AL461" s="41"/>
      <c r="AM461" s="41"/>
      <c r="AN461" s="41"/>
      <c r="AO461" s="41"/>
      <c r="AP461" s="41"/>
      <c r="AQ461" s="41"/>
      <c r="AR461" s="41"/>
    </row>
    <row r="462" spans="26:44" x14ac:dyDescent="0.3">
      <c r="Z462" s="41"/>
      <c r="AA462" s="41"/>
      <c r="AB462" s="41"/>
      <c r="AC462" s="41"/>
      <c r="AD462" s="41"/>
      <c r="AE462" s="41"/>
      <c r="AF462" s="41"/>
      <c r="AG462" s="41"/>
      <c r="AH462" s="41"/>
      <c r="AI462" s="41"/>
      <c r="AJ462" s="41"/>
      <c r="AK462" s="41"/>
      <c r="AL462" s="41"/>
      <c r="AM462" s="41"/>
      <c r="AN462" s="41"/>
      <c r="AO462" s="41"/>
      <c r="AP462" s="41"/>
      <c r="AQ462" s="41"/>
      <c r="AR462" s="41"/>
    </row>
    <row r="463" spans="26:44" x14ac:dyDescent="0.3">
      <c r="Z463" s="41"/>
      <c r="AA463" s="41"/>
      <c r="AB463" s="41"/>
      <c r="AC463" s="41"/>
      <c r="AD463" s="41"/>
      <c r="AE463" s="41"/>
      <c r="AF463" s="41"/>
      <c r="AG463" s="41"/>
      <c r="AH463" s="41"/>
      <c r="AI463" s="41"/>
      <c r="AJ463" s="41"/>
      <c r="AK463" s="41"/>
      <c r="AL463" s="41"/>
      <c r="AM463" s="41"/>
      <c r="AN463" s="41"/>
      <c r="AO463" s="41"/>
      <c r="AP463" s="41"/>
      <c r="AQ463" s="41"/>
      <c r="AR463" s="41"/>
    </row>
    <row r="464" spans="26:44" x14ac:dyDescent="0.3">
      <c r="Z464" s="41"/>
      <c r="AA464" s="41"/>
      <c r="AB464" s="41"/>
      <c r="AC464" s="41"/>
      <c r="AD464" s="41"/>
      <c r="AE464" s="41"/>
      <c r="AF464" s="41"/>
      <c r="AG464" s="41"/>
      <c r="AH464" s="41"/>
      <c r="AI464" s="41"/>
      <c r="AJ464" s="41"/>
      <c r="AK464" s="41"/>
      <c r="AL464" s="41"/>
      <c r="AM464" s="41"/>
      <c r="AN464" s="41"/>
      <c r="AO464" s="41"/>
      <c r="AP464" s="41"/>
      <c r="AQ464" s="41"/>
      <c r="AR464" s="41"/>
    </row>
    <row r="465" spans="26:44" x14ac:dyDescent="0.3">
      <c r="Z465" s="41"/>
      <c r="AA465" s="41"/>
      <c r="AB465" s="41"/>
      <c r="AC465" s="41"/>
      <c r="AD465" s="41"/>
      <c r="AE465" s="41"/>
      <c r="AF465" s="41"/>
      <c r="AG465" s="41"/>
      <c r="AH465" s="41"/>
      <c r="AI465" s="41"/>
      <c r="AJ465" s="41"/>
      <c r="AK465" s="41"/>
      <c r="AL465" s="41"/>
      <c r="AM465" s="41"/>
      <c r="AN465" s="41"/>
      <c r="AO465" s="41"/>
      <c r="AP465" s="41"/>
      <c r="AQ465" s="41"/>
      <c r="AR465" s="41"/>
    </row>
    <row r="466" spans="26:44" x14ac:dyDescent="0.3">
      <c r="Z466" s="41"/>
      <c r="AA466" s="41"/>
      <c r="AB466" s="41"/>
      <c r="AC466" s="41"/>
      <c r="AD466" s="41"/>
      <c r="AE466" s="41"/>
      <c r="AF466" s="41"/>
      <c r="AG466" s="41"/>
      <c r="AH466" s="41"/>
      <c r="AI466" s="41"/>
      <c r="AJ466" s="41"/>
      <c r="AK466" s="41"/>
      <c r="AL466" s="41"/>
      <c r="AM466" s="41"/>
      <c r="AN466" s="41"/>
      <c r="AO466" s="41"/>
      <c r="AP466" s="41"/>
      <c r="AQ466" s="41"/>
      <c r="AR466" s="41"/>
    </row>
    <row r="467" spans="26:44" x14ac:dyDescent="0.3">
      <c r="Z467" s="41"/>
      <c r="AA467" s="41"/>
      <c r="AB467" s="41"/>
      <c r="AC467" s="41"/>
      <c r="AD467" s="41"/>
      <c r="AE467" s="41"/>
      <c r="AF467" s="41"/>
      <c r="AG467" s="41"/>
      <c r="AH467" s="41"/>
      <c r="AI467" s="41"/>
      <c r="AJ467" s="41"/>
      <c r="AK467" s="41"/>
      <c r="AL467" s="41"/>
      <c r="AM467" s="41"/>
      <c r="AN467" s="41"/>
      <c r="AO467" s="41"/>
      <c r="AP467" s="41"/>
      <c r="AQ467" s="41"/>
      <c r="AR467" s="41"/>
    </row>
    <row r="468" spans="26:44" x14ac:dyDescent="0.3">
      <c r="Z468" s="41"/>
      <c r="AA468" s="41"/>
      <c r="AB468" s="41"/>
      <c r="AC468" s="41"/>
      <c r="AD468" s="41"/>
      <c r="AE468" s="41"/>
      <c r="AF468" s="41"/>
      <c r="AG468" s="41"/>
      <c r="AH468" s="41"/>
      <c r="AI468" s="41"/>
      <c r="AJ468" s="41"/>
      <c r="AK468" s="41"/>
      <c r="AL468" s="41"/>
      <c r="AM468" s="41"/>
      <c r="AN468" s="41"/>
      <c r="AO468" s="41"/>
      <c r="AP468" s="41"/>
      <c r="AQ468" s="41"/>
      <c r="AR468" s="41"/>
    </row>
    <row r="469" spans="26:44" x14ac:dyDescent="0.3">
      <c r="Z469" s="41"/>
      <c r="AA469" s="41"/>
      <c r="AB469" s="41"/>
      <c r="AC469" s="41"/>
      <c r="AD469" s="41"/>
      <c r="AE469" s="41"/>
      <c r="AF469" s="41"/>
      <c r="AG469" s="41"/>
      <c r="AH469" s="41"/>
      <c r="AI469" s="41"/>
      <c r="AJ469" s="41"/>
      <c r="AK469" s="41"/>
      <c r="AL469" s="41"/>
      <c r="AM469" s="41"/>
      <c r="AN469" s="41"/>
      <c r="AO469" s="41"/>
      <c r="AP469" s="41"/>
      <c r="AQ469" s="41"/>
      <c r="AR469" s="41"/>
    </row>
    <row r="470" spans="26:44" x14ac:dyDescent="0.3">
      <c r="Z470" s="41"/>
      <c r="AA470" s="41"/>
      <c r="AB470" s="41"/>
      <c r="AC470" s="41"/>
      <c r="AD470" s="41"/>
      <c r="AE470" s="41"/>
      <c r="AF470" s="41"/>
      <c r="AG470" s="41"/>
      <c r="AH470" s="41"/>
      <c r="AI470" s="41"/>
      <c r="AJ470" s="41"/>
      <c r="AK470" s="41"/>
      <c r="AL470" s="41"/>
      <c r="AM470" s="41"/>
      <c r="AN470" s="41"/>
      <c r="AO470" s="41"/>
      <c r="AP470" s="41"/>
      <c r="AQ470" s="41"/>
      <c r="AR470" s="41"/>
    </row>
    <row r="471" spans="26:44" x14ac:dyDescent="0.3">
      <c r="Z471" s="41"/>
      <c r="AA471" s="41"/>
      <c r="AB471" s="41"/>
      <c r="AC471" s="41"/>
      <c r="AD471" s="41"/>
      <c r="AE471" s="41"/>
      <c r="AF471" s="41"/>
      <c r="AG471" s="41"/>
      <c r="AH471" s="41"/>
      <c r="AI471" s="41"/>
      <c r="AJ471" s="41"/>
      <c r="AK471" s="41"/>
      <c r="AL471" s="41"/>
      <c r="AM471" s="41"/>
      <c r="AN471" s="41"/>
      <c r="AO471" s="41"/>
      <c r="AP471" s="41"/>
      <c r="AQ471" s="41"/>
      <c r="AR471" s="41"/>
    </row>
    <row r="472" spans="26:44" x14ac:dyDescent="0.3">
      <c r="Z472" s="41"/>
      <c r="AA472" s="41"/>
      <c r="AB472" s="41"/>
      <c r="AC472" s="41"/>
      <c r="AD472" s="41"/>
      <c r="AE472" s="41"/>
      <c r="AF472" s="41"/>
      <c r="AG472" s="41"/>
      <c r="AH472" s="41"/>
      <c r="AI472" s="41"/>
      <c r="AJ472" s="41"/>
      <c r="AK472" s="41"/>
      <c r="AL472" s="41"/>
      <c r="AM472" s="41"/>
      <c r="AN472" s="41"/>
      <c r="AO472" s="41"/>
      <c r="AP472" s="41"/>
      <c r="AQ472" s="41"/>
      <c r="AR472" s="41"/>
    </row>
    <row r="473" spans="26:44" x14ac:dyDescent="0.3">
      <c r="Z473" s="41"/>
      <c r="AA473" s="41"/>
      <c r="AB473" s="41"/>
      <c r="AC473" s="41"/>
      <c r="AD473" s="41"/>
      <c r="AE473" s="41"/>
      <c r="AF473" s="41"/>
      <c r="AG473" s="41"/>
      <c r="AH473" s="41"/>
      <c r="AI473" s="41"/>
      <c r="AJ473" s="41"/>
      <c r="AK473" s="41"/>
      <c r="AL473" s="41"/>
      <c r="AM473" s="41"/>
      <c r="AN473" s="41"/>
      <c r="AO473" s="41"/>
      <c r="AP473" s="41"/>
      <c r="AQ473" s="41"/>
      <c r="AR473" s="41"/>
    </row>
    <row r="474" spans="26:44" x14ac:dyDescent="0.3">
      <c r="Z474" s="41"/>
      <c r="AA474" s="41"/>
      <c r="AB474" s="41"/>
      <c r="AC474" s="41"/>
      <c r="AD474" s="41"/>
      <c r="AE474" s="41"/>
      <c r="AF474" s="41"/>
      <c r="AG474" s="41"/>
      <c r="AH474" s="41"/>
      <c r="AI474" s="41"/>
      <c r="AJ474" s="41"/>
      <c r="AK474" s="41"/>
      <c r="AL474" s="41"/>
      <c r="AM474" s="41"/>
      <c r="AN474" s="41"/>
      <c r="AO474" s="41"/>
      <c r="AP474" s="41"/>
      <c r="AQ474" s="41"/>
      <c r="AR474" s="41"/>
    </row>
    <row r="475" spans="26:44" x14ac:dyDescent="0.3">
      <c r="Z475" s="41"/>
      <c r="AA475" s="41"/>
      <c r="AB475" s="41"/>
      <c r="AC475" s="41"/>
      <c r="AD475" s="41"/>
      <c r="AE475" s="41"/>
      <c r="AF475" s="41"/>
      <c r="AG475" s="41"/>
      <c r="AH475" s="41"/>
      <c r="AI475" s="41"/>
      <c r="AJ475" s="41"/>
      <c r="AK475" s="41"/>
      <c r="AL475" s="41"/>
      <c r="AM475" s="41"/>
      <c r="AN475" s="41"/>
      <c r="AO475" s="41"/>
      <c r="AP475" s="41"/>
      <c r="AQ475" s="41"/>
      <c r="AR475" s="41"/>
    </row>
    <row r="476" spans="26:44" x14ac:dyDescent="0.3">
      <c r="Z476" s="41"/>
      <c r="AA476" s="41"/>
      <c r="AB476" s="41"/>
      <c r="AC476" s="41"/>
      <c r="AD476" s="41"/>
      <c r="AE476" s="41"/>
      <c r="AF476" s="41"/>
      <c r="AG476" s="41"/>
      <c r="AH476" s="41"/>
      <c r="AI476" s="41"/>
      <c r="AJ476" s="41"/>
      <c r="AK476" s="41"/>
      <c r="AL476" s="41"/>
      <c r="AM476" s="41"/>
      <c r="AN476" s="41"/>
      <c r="AO476" s="41"/>
      <c r="AP476" s="41"/>
      <c r="AQ476" s="41"/>
      <c r="AR476" s="41"/>
    </row>
    <row r="477" spans="26:44" x14ac:dyDescent="0.3">
      <c r="Z477" s="41"/>
      <c r="AA477" s="41"/>
      <c r="AB477" s="41"/>
      <c r="AC477" s="41"/>
      <c r="AD477" s="41"/>
      <c r="AE477" s="41"/>
      <c r="AF477" s="41"/>
      <c r="AG477" s="41"/>
      <c r="AH477" s="41"/>
      <c r="AI477" s="41"/>
      <c r="AJ477" s="41"/>
      <c r="AK477" s="41"/>
      <c r="AL477" s="41"/>
      <c r="AM477" s="41"/>
      <c r="AN477" s="41"/>
      <c r="AO477" s="41"/>
      <c r="AP477" s="41"/>
      <c r="AQ477" s="41"/>
      <c r="AR477" s="41"/>
    </row>
    <row r="478" spans="26:44" x14ac:dyDescent="0.3">
      <c r="Z478" s="41"/>
      <c r="AA478" s="41"/>
      <c r="AB478" s="41"/>
      <c r="AC478" s="41"/>
      <c r="AD478" s="41"/>
      <c r="AE478" s="41"/>
      <c r="AF478" s="41"/>
      <c r="AG478" s="41"/>
      <c r="AH478" s="41"/>
      <c r="AI478" s="41"/>
      <c r="AJ478" s="41"/>
      <c r="AK478" s="41"/>
      <c r="AL478" s="41"/>
      <c r="AM478" s="41"/>
      <c r="AN478" s="41"/>
      <c r="AO478" s="41"/>
      <c r="AP478" s="41"/>
      <c r="AQ478" s="41"/>
      <c r="AR478" s="41"/>
    </row>
    <row r="479" spans="26:44" x14ac:dyDescent="0.3">
      <c r="Z479" s="41"/>
      <c r="AA479" s="41"/>
      <c r="AB479" s="41"/>
      <c r="AC479" s="41"/>
      <c r="AD479" s="41"/>
      <c r="AE479" s="41"/>
      <c r="AF479" s="41"/>
      <c r="AG479" s="41"/>
      <c r="AH479" s="41"/>
      <c r="AI479" s="41"/>
      <c r="AJ479" s="41"/>
      <c r="AK479" s="41"/>
      <c r="AL479" s="41"/>
      <c r="AM479" s="41"/>
      <c r="AN479" s="41"/>
      <c r="AO479" s="41"/>
      <c r="AP479" s="41"/>
      <c r="AQ479" s="41"/>
      <c r="AR479" s="41"/>
    </row>
    <row r="480" spans="26:44" x14ac:dyDescent="0.3">
      <c r="Z480" s="41"/>
      <c r="AA480" s="41"/>
      <c r="AB480" s="41"/>
      <c r="AC480" s="41"/>
      <c r="AD480" s="41"/>
      <c r="AE480" s="41"/>
      <c r="AF480" s="41"/>
      <c r="AG480" s="41"/>
      <c r="AH480" s="41"/>
      <c r="AI480" s="41"/>
      <c r="AJ480" s="41"/>
      <c r="AK480" s="41"/>
      <c r="AL480" s="41"/>
      <c r="AM480" s="41"/>
      <c r="AN480" s="41"/>
      <c r="AO480" s="41"/>
      <c r="AP480" s="41"/>
      <c r="AQ480" s="41"/>
      <c r="AR480" s="41"/>
    </row>
    <row r="481" spans="26:44" x14ac:dyDescent="0.3">
      <c r="Z481" s="41"/>
      <c r="AA481" s="41"/>
      <c r="AB481" s="41"/>
      <c r="AC481" s="41"/>
      <c r="AD481" s="41"/>
      <c r="AE481" s="41"/>
      <c r="AF481" s="41"/>
      <c r="AG481" s="41"/>
      <c r="AH481" s="41"/>
      <c r="AI481" s="41"/>
      <c r="AJ481" s="41"/>
      <c r="AK481" s="41"/>
      <c r="AL481" s="41"/>
      <c r="AM481" s="41"/>
      <c r="AN481" s="41"/>
      <c r="AO481" s="41"/>
      <c r="AP481" s="41"/>
      <c r="AQ481" s="41"/>
      <c r="AR481" s="41"/>
    </row>
    <row r="482" spans="26:44" x14ac:dyDescent="0.3">
      <c r="Z482" s="41"/>
      <c r="AA482" s="41"/>
      <c r="AB482" s="41"/>
      <c r="AC482" s="41"/>
      <c r="AD482" s="41"/>
      <c r="AE482" s="41"/>
      <c r="AF482" s="41"/>
      <c r="AG482" s="41"/>
      <c r="AH482" s="41"/>
      <c r="AI482" s="41"/>
      <c r="AJ482" s="41"/>
      <c r="AK482" s="41"/>
      <c r="AL482" s="41"/>
      <c r="AM482" s="41"/>
      <c r="AN482" s="41"/>
      <c r="AO482" s="41"/>
      <c r="AP482" s="41"/>
      <c r="AQ482" s="41"/>
      <c r="AR482" s="41"/>
    </row>
    <row r="483" spans="26:44" x14ac:dyDescent="0.3">
      <c r="Z483" s="41"/>
      <c r="AA483" s="41"/>
      <c r="AB483" s="41"/>
      <c r="AC483" s="41"/>
      <c r="AD483" s="41"/>
      <c r="AE483" s="41"/>
      <c r="AF483" s="41"/>
      <c r="AG483" s="41"/>
      <c r="AH483" s="41"/>
      <c r="AI483" s="41"/>
      <c r="AJ483" s="41"/>
      <c r="AK483" s="41"/>
      <c r="AL483" s="41"/>
      <c r="AM483" s="41"/>
      <c r="AN483" s="41"/>
      <c r="AO483" s="41"/>
      <c r="AP483" s="41"/>
      <c r="AQ483" s="41"/>
      <c r="AR483" s="41"/>
    </row>
    <row r="484" spans="26:44" x14ac:dyDescent="0.3">
      <c r="Z484" s="41"/>
      <c r="AA484" s="41"/>
      <c r="AB484" s="41"/>
      <c r="AC484" s="41"/>
      <c r="AD484" s="41"/>
      <c r="AE484" s="41"/>
      <c r="AF484" s="41"/>
      <c r="AG484" s="41"/>
      <c r="AH484" s="41"/>
      <c r="AI484" s="41"/>
      <c r="AJ484" s="41"/>
      <c r="AK484" s="41"/>
      <c r="AL484" s="41"/>
      <c r="AM484" s="41"/>
      <c r="AN484" s="41"/>
      <c r="AO484" s="41"/>
      <c r="AP484" s="41"/>
      <c r="AQ484" s="41"/>
      <c r="AR484" s="41"/>
    </row>
    <row r="485" spans="26:44" x14ac:dyDescent="0.3">
      <c r="Z485" s="41"/>
      <c r="AA485" s="41"/>
      <c r="AB485" s="41"/>
      <c r="AC485" s="41"/>
      <c r="AD485" s="41"/>
      <c r="AE485" s="41"/>
      <c r="AF485" s="41"/>
      <c r="AG485" s="41"/>
      <c r="AH485" s="41"/>
      <c r="AI485" s="41"/>
      <c r="AJ485" s="41"/>
      <c r="AK485" s="41"/>
      <c r="AL485" s="41"/>
      <c r="AM485" s="41"/>
      <c r="AN485" s="41"/>
      <c r="AO485" s="41"/>
      <c r="AP485" s="41"/>
      <c r="AQ485" s="41"/>
      <c r="AR485" s="41"/>
    </row>
    <row r="486" spans="26:44" x14ac:dyDescent="0.3">
      <c r="Z486" s="41"/>
      <c r="AA486" s="41"/>
      <c r="AB486" s="41"/>
      <c r="AC486" s="41"/>
      <c r="AD486" s="41"/>
      <c r="AE486" s="41"/>
      <c r="AF486" s="41"/>
      <c r="AG486" s="41"/>
      <c r="AH486" s="41"/>
      <c r="AI486" s="41"/>
      <c r="AJ486" s="41"/>
      <c r="AK486" s="41"/>
      <c r="AL486" s="41"/>
      <c r="AM486" s="41"/>
      <c r="AN486" s="41"/>
      <c r="AO486" s="41"/>
      <c r="AP486" s="41"/>
      <c r="AQ486" s="41"/>
      <c r="AR486" s="41"/>
    </row>
    <row r="487" spans="26:44" x14ac:dyDescent="0.3">
      <c r="Z487" s="41"/>
      <c r="AA487" s="41"/>
      <c r="AB487" s="41"/>
      <c r="AC487" s="41"/>
      <c r="AD487" s="41"/>
      <c r="AE487" s="41"/>
      <c r="AF487" s="41"/>
      <c r="AG487" s="41"/>
      <c r="AH487" s="41"/>
      <c r="AI487" s="41"/>
      <c r="AJ487" s="41"/>
      <c r="AK487" s="41"/>
      <c r="AL487" s="41"/>
      <c r="AM487" s="41"/>
      <c r="AN487" s="41"/>
      <c r="AO487" s="41"/>
      <c r="AP487" s="41"/>
      <c r="AQ487" s="41"/>
      <c r="AR487" s="41"/>
    </row>
    <row r="488" spans="26:44" x14ac:dyDescent="0.3">
      <c r="Z488" s="41"/>
      <c r="AA488" s="41"/>
      <c r="AB488" s="41"/>
      <c r="AC488" s="41"/>
      <c r="AD488" s="41"/>
      <c r="AE488" s="41"/>
      <c r="AF488" s="41"/>
      <c r="AG488" s="41"/>
      <c r="AH488" s="41"/>
      <c r="AI488" s="41"/>
      <c r="AJ488" s="41"/>
      <c r="AK488" s="41"/>
      <c r="AL488" s="41"/>
      <c r="AM488" s="41"/>
      <c r="AN488" s="41"/>
      <c r="AO488" s="41"/>
      <c r="AP488" s="41"/>
      <c r="AQ488" s="41"/>
      <c r="AR488" s="41"/>
    </row>
    <row r="489" spans="26:44" x14ac:dyDescent="0.3">
      <c r="Z489" s="41"/>
      <c r="AA489" s="41"/>
      <c r="AB489" s="41"/>
      <c r="AC489" s="41"/>
      <c r="AD489" s="41"/>
      <c r="AE489" s="41"/>
      <c r="AF489" s="41"/>
      <c r="AG489" s="41"/>
      <c r="AH489" s="41"/>
      <c r="AI489" s="41"/>
      <c r="AJ489" s="41"/>
      <c r="AK489" s="41"/>
      <c r="AL489" s="41"/>
      <c r="AM489" s="41"/>
      <c r="AN489" s="41"/>
      <c r="AO489" s="41"/>
      <c r="AP489" s="41"/>
      <c r="AQ489" s="41"/>
      <c r="AR489" s="41"/>
    </row>
    <row r="490" spans="26:44" x14ac:dyDescent="0.3">
      <c r="Z490" s="41"/>
      <c r="AA490" s="41"/>
      <c r="AB490" s="41"/>
      <c r="AC490" s="41"/>
      <c r="AD490" s="41"/>
      <c r="AE490" s="41"/>
      <c r="AF490" s="41"/>
      <c r="AG490" s="41"/>
      <c r="AH490" s="41"/>
      <c r="AI490" s="41"/>
      <c r="AJ490" s="41"/>
      <c r="AK490" s="41"/>
      <c r="AL490" s="41"/>
      <c r="AM490" s="41"/>
      <c r="AN490" s="41"/>
      <c r="AO490" s="41"/>
      <c r="AP490" s="41"/>
      <c r="AQ490" s="41"/>
      <c r="AR490" s="41"/>
    </row>
    <row r="491" spans="26:44" x14ac:dyDescent="0.3">
      <c r="Z491" s="41"/>
      <c r="AA491" s="41"/>
      <c r="AB491" s="41"/>
      <c r="AC491" s="41"/>
      <c r="AD491" s="41"/>
      <c r="AE491" s="41"/>
      <c r="AF491" s="41"/>
      <c r="AG491" s="41"/>
      <c r="AH491" s="41"/>
      <c r="AI491" s="41"/>
      <c r="AJ491" s="41"/>
      <c r="AK491" s="41"/>
      <c r="AL491" s="41"/>
      <c r="AM491" s="41"/>
      <c r="AN491" s="41"/>
      <c r="AO491" s="41"/>
      <c r="AP491" s="41"/>
      <c r="AQ491" s="41"/>
      <c r="AR491" s="41"/>
    </row>
    <row r="492" spans="26:44" x14ac:dyDescent="0.3">
      <c r="Z492" s="41"/>
      <c r="AA492" s="41"/>
      <c r="AB492" s="41"/>
      <c r="AC492" s="41"/>
      <c r="AD492" s="41"/>
      <c r="AE492" s="41"/>
      <c r="AF492" s="41"/>
      <c r="AG492" s="41"/>
      <c r="AH492" s="41"/>
      <c r="AI492" s="41"/>
      <c r="AJ492" s="41"/>
      <c r="AK492" s="41"/>
      <c r="AL492" s="41"/>
      <c r="AM492" s="41"/>
      <c r="AN492" s="41"/>
      <c r="AO492" s="41"/>
      <c r="AP492" s="41"/>
      <c r="AQ492" s="41"/>
      <c r="AR492" s="41"/>
    </row>
    <row r="493" spans="26:44" x14ac:dyDescent="0.3">
      <c r="Z493" s="41"/>
      <c r="AA493" s="41"/>
      <c r="AB493" s="41"/>
      <c r="AC493" s="41"/>
      <c r="AD493" s="41"/>
      <c r="AE493" s="41"/>
      <c r="AF493" s="41"/>
      <c r="AG493" s="41"/>
      <c r="AH493" s="41"/>
      <c r="AI493" s="41"/>
      <c r="AJ493" s="41"/>
      <c r="AK493" s="41"/>
      <c r="AL493" s="41"/>
      <c r="AM493" s="41"/>
      <c r="AN493" s="41"/>
      <c r="AO493" s="41"/>
      <c r="AP493" s="41"/>
      <c r="AQ493" s="41"/>
      <c r="AR493" s="41"/>
    </row>
    <row r="494" spans="26:44" x14ac:dyDescent="0.3">
      <c r="Z494" s="41"/>
      <c r="AA494" s="41"/>
      <c r="AB494" s="41"/>
      <c r="AC494" s="41"/>
      <c r="AD494" s="41"/>
      <c r="AE494" s="41"/>
      <c r="AF494" s="41"/>
      <c r="AG494" s="41"/>
      <c r="AH494" s="41"/>
      <c r="AI494" s="41"/>
      <c r="AJ494" s="41"/>
      <c r="AK494" s="41"/>
      <c r="AL494" s="41"/>
      <c r="AM494" s="41"/>
      <c r="AN494" s="41"/>
      <c r="AO494" s="41"/>
      <c r="AP494" s="41"/>
      <c r="AQ494" s="41"/>
      <c r="AR494" s="41"/>
    </row>
    <row r="495" spans="26:44" x14ac:dyDescent="0.3">
      <c r="Z495" s="41"/>
      <c r="AA495" s="41"/>
      <c r="AB495" s="41"/>
      <c r="AC495" s="41"/>
      <c r="AD495" s="41"/>
      <c r="AE495" s="41"/>
      <c r="AF495" s="41"/>
      <c r="AG495" s="41"/>
      <c r="AH495" s="41"/>
      <c r="AI495" s="41"/>
      <c r="AJ495" s="41"/>
      <c r="AK495" s="41"/>
      <c r="AL495" s="41"/>
      <c r="AM495" s="41"/>
      <c r="AN495" s="41"/>
      <c r="AO495" s="41"/>
      <c r="AP495" s="41"/>
      <c r="AQ495" s="41"/>
      <c r="AR495" s="41"/>
    </row>
    <row r="496" spans="26:44" x14ac:dyDescent="0.3">
      <c r="Z496" s="41"/>
      <c r="AA496" s="41"/>
      <c r="AB496" s="41"/>
      <c r="AC496" s="41"/>
      <c r="AD496" s="41"/>
      <c r="AE496" s="41"/>
      <c r="AF496" s="41"/>
      <c r="AG496" s="41"/>
      <c r="AH496" s="41"/>
      <c r="AI496" s="41"/>
      <c r="AJ496" s="41"/>
      <c r="AK496" s="41"/>
      <c r="AL496" s="41"/>
      <c r="AM496" s="41"/>
      <c r="AN496" s="41"/>
      <c r="AO496" s="41"/>
      <c r="AP496" s="41"/>
      <c r="AQ496" s="41"/>
      <c r="AR496" s="41"/>
    </row>
    <row r="497" spans="26:44" x14ac:dyDescent="0.3">
      <c r="Z497" s="41"/>
      <c r="AA497" s="41"/>
      <c r="AB497" s="41"/>
      <c r="AC497" s="41"/>
      <c r="AD497" s="41"/>
      <c r="AE497" s="41"/>
      <c r="AF497" s="41"/>
      <c r="AG497" s="41"/>
      <c r="AH497" s="41"/>
      <c r="AI497" s="41"/>
      <c r="AJ497" s="41"/>
      <c r="AK497" s="41"/>
      <c r="AL497" s="41"/>
      <c r="AM497" s="41"/>
      <c r="AN497" s="41"/>
      <c r="AO497" s="41"/>
      <c r="AP497" s="41"/>
      <c r="AQ497" s="41"/>
      <c r="AR497" s="41"/>
    </row>
    <row r="498" spans="26:44" x14ac:dyDescent="0.3">
      <c r="Z498" s="41"/>
      <c r="AA498" s="41"/>
      <c r="AB498" s="41"/>
      <c r="AC498" s="41"/>
      <c r="AD498" s="41"/>
      <c r="AE498" s="41"/>
      <c r="AF498" s="41"/>
      <c r="AG498" s="41"/>
      <c r="AH498" s="41"/>
      <c r="AI498" s="41"/>
      <c r="AJ498" s="41"/>
      <c r="AK498" s="41"/>
      <c r="AL498" s="41"/>
      <c r="AM498" s="41"/>
      <c r="AN498" s="41"/>
      <c r="AO498" s="41"/>
      <c r="AP498" s="41"/>
      <c r="AQ498" s="41"/>
      <c r="AR498" s="41"/>
    </row>
    <row r="499" spans="26:44" x14ac:dyDescent="0.3">
      <c r="Z499" s="41"/>
      <c r="AA499" s="41"/>
      <c r="AB499" s="41"/>
      <c r="AC499" s="41"/>
      <c r="AD499" s="41"/>
      <c r="AE499" s="41"/>
      <c r="AF499" s="41"/>
      <c r="AG499" s="41"/>
      <c r="AH499" s="41"/>
      <c r="AI499" s="41"/>
      <c r="AJ499" s="41"/>
      <c r="AK499" s="41"/>
      <c r="AL499" s="41"/>
      <c r="AM499" s="41"/>
      <c r="AN499" s="41"/>
      <c r="AO499" s="41"/>
      <c r="AP499" s="41"/>
      <c r="AQ499" s="41"/>
      <c r="AR499" s="41"/>
    </row>
    <row r="500" spans="26:44" x14ac:dyDescent="0.3">
      <c r="Z500" s="41"/>
      <c r="AA500" s="41"/>
      <c r="AB500" s="41"/>
      <c r="AC500" s="41"/>
      <c r="AD500" s="41"/>
      <c r="AE500" s="41"/>
      <c r="AF500" s="41"/>
      <c r="AG500" s="41"/>
      <c r="AH500" s="41"/>
      <c r="AI500" s="41"/>
      <c r="AJ500" s="41"/>
      <c r="AK500" s="41"/>
      <c r="AL500" s="41"/>
      <c r="AM500" s="41"/>
      <c r="AN500" s="41"/>
      <c r="AO500" s="41"/>
      <c r="AP500" s="41"/>
      <c r="AQ500" s="41"/>
      <c r="AR500" s="41"/>
    </row>
    <row r="501" spans="26:44" x14ac:dyDescent="0.3">
      <c r="Z501" s="41"/>
      <c r="AA501" s="41"/>
      <c r="AB501" s="41"/>
      <c r="AC501" s="41"/>
      <c r="AD501" s="41"/>
      <c r="AE501" s="41"/>
      <c r="AF501" s="41"/>
      <c r="AG501" s="41"/>
      <c r="AH501" s="41"/>
      <c r="AI501" s="41"/>
      <c r="AJ501" s="41"/>
      <c r="AK501" s="41"/>
      <c r="AL501" s="41"/>
      <c r="AM501" s="41"/>
      <c r="AN501" s="41"/>
      <c r="AO501" s="41"/>
      <c r="AP501" s="41"/>
      <c r="AQ501" s="41"/>
      <c r="AR501" s="41"/>
    </row>
    <row r="502" spans="26:44" x14ac:dyDescent="0.3">
      <c r="Z502" s="41"/>
      <c r="AA502" s="41"/>
      <c r="AB502" s="41"/>
      <c r="AC502" s="41"/>
      <c r="AD502" s="41"/>
      <c r="AE502" s="41"/>
      <c r="AF502" s="41"/>
      <c r="AG502" s="41"/>
      <c r="AH502" s="41"/>
      <c r="AI502" s="41"/>
      <c r="AJ502" s="41"/>
      <c r="AK502" s="41"/>
      <c r="AL502" s="41"/>
      <c r="AM502" s="41"/>
      <c r="AN502" s="41"/>
      <c r="AO502" s="41"/>
      <c r="AP502" s="41"/>
      <c r="AQ502" s="41"/>
      <c r="AR502" s="41"/>
    </row>
    <row r="503" spans="26:44" x14ac:dyDescent="0.3">
      <c r="Z503" s="41"/>
      <c r="AA503" s="41"/>
      <c r="AB503" s="41"/>
      <c r="AC503" s="41"/>
      <c r="AD503" s="41"/>
      <c r="AE503" s="41"/>
      <c r="AF503" s="41"/>
      <c r="AG503" s="41"/>
      <c r="AH503" s="41"/>
      <c r="AI503" s="41"/>
      <c r="AJ503" s="41"/>
      <c r="AK503" s="41"/>
      <c r="AL503" s="41"/>
      <c r="AM503" s="41"/>
      <c r="AN503" s="41"/>
      <c r="AO503" s="41"/>
      <c r="AP503" s="41"/>
      <c r="AQ503" s="41"/>
      <c r="AR503" s="41"/>
    </row>
    <row r="504" spans="26:44" x14ac:dyDescent="0.3">
      <c r="Z504" s="41"/>
      <c r="AA504" s="41"/>
      <c r="AB504" s="41"/>
      <c r="AC504" s="41"/>
      <c r="AD504" s="41"/>
      <c r="AE504" s="41"/>
      <c r="AF504" s="41"/>
      <c r="AG504" s="41"/>
      <c r="AH504" s="41"/>
      <c r="AI504" s="41"/>
      <c r="AJ504" s="41"/>
      <c r="AK504" s="41"/>
      <c r="AL504" s="41"/>
      <c r="AM504" s="41"/>
      <c r="AN504" s="41"/>
      <c r="AO504" s="41"/>
      <c r="AP504" s="41"/>
      <c r="AQ504" s="41"/>
      <c r="AR504" s="41"/>
    </row>
    <row r="505" spans="26:44" x14ac:dyDescent="0.3">
      <c r="Z505" s="41"/>
      <c r="AA505" s="41"/>
      <c r="AB505" s="41"/>
      <c r="AC505" s="41"/>
      <c r="AD505" s="41"/>
      <c r="AE505" s="41"/>
      <c r="AF505" s="41"/>
      <c r="AG505" s="41"/>
      <c r="AH505" s="41"/>
      <c r="AI505" s="41"/>
      <c r="AJ505" s="41"/>
      <c r="AK505" s="41"/>
      <c r="AL505" s="41"/>
      <c r="AM505" s="41"/>
      <c r="AN505" s="41"/>
      <c r="AO505" s="41"/>
      <c r="AP505" s="41"/>
      <c r="AQ505" s="41"/>
      <c r="AR505" s="41"/>
    </row>
    <row r="506" spans="26:44" x14ac:dyDescent="0.3">
      <c r="Z506" s="41"/>
      <c r="AA506" s="41"/>
      <c r="AB506" s="41"/>
      <c r="AC506" s="41"/>
      <c r="AD506" s="41"/>
      <c r="AE506" s="41"/>
      <c r="AF506" s="41"/>
      <c r="AG506" s="41"/>
      <c r="AH506" s="41"/>
      <c r="AI506" s="41"/>
      <c r="AJ506" s="41"/>
      <c r="AK506" s="41"/>
      <c r="AL506" s="41"/>
      <c r="AM506" s="41"/>
      <c r="AN506" s="41"/>
      <c r="AO506" s="41"/>
      <c r="AP506" s="41"/>
      <c r="AQ506" s="41"/>
      <c r="AR506" s="41"/>
    </row>
    <row r="507" spans="26:44" x14ac:dyDescent="0.3">
      <c r="Z507" s="41"/>
      <c r="AA507" s="41"/>
      <c r="AB507" s="41"/>
      <c r="AC507" s="41"/>
      <c r="AD507" s="41"/>
      <c r="AE507" s="41"/>
      <c r="AF507" s="41"/>
      <c r="AG507" s="41"/>
      <c r="AH507" s="41"/>
      <c r="AI507" s="41"/>
      <c r="AJ507" s="41"/>
      <c r="AK507" s="41"/>
      <c r="AL507" s="41"/>
      <c r="AM507" s="41"/>
      <c r="AN507" s="41"/>
      <c r="AO507" s="41"/>
      <c r="AP507" s="41"/>
      <c r="AQ507" s="41"/>
      <c r="AR507" s="41"/>
    </row>
    <row r="508" spans="26:44" x14ac:dyDescent="0.3">
      <c r="Z508" s="41"/>
      <c r="AA508" s="41"/>
      <c r="AB508" s="41"/>
      <c r="AC508" s="41"/>
      <c r="AD508" s="41"/>
      <c r="AE508" s="41"/>
      <c r="AF508" s="41"/>
      <c r="AG508" s="41"/>
      <c r="AH508" s="41"/>
      <c r="AI508" s="41"/>
      <c r="AJ508" s="41"/>
      <c r="AK508" s="41"/>
      <c r="AL508" s="41"/>
      <c r="AM508" s="41"/>
      <c r="AN508" s="41"/>
      <c r="AO508" s="41"/>
      <c r="AP508" s="41"/>
      <c r="AQ508" s="41"/>
      <c r="AR508" s="41"/>
    </row>
    <row r="509" spans="26:44" x14ac:dyDescent="0.3">
      <c r="Z509" s="41"/>
      <c r="AA509" s="41"/>
      <c r="AB509" s="41"/>
      <c r="AC509" s="41"/>
      <c r="AD509" s="41"/>
      <c r="AE509" s="41"/>
      <c r="AF509" s="41"/>
      <c r="AG509" s="41"/>
      <c r="AH509" s="41"/>
      <c r="AI509" s="41"/>
      <c r="AJ509" s="41"/>
      <c r="AK509" s="41"/>
      <c r="AL509" s="41"/>
      <c r="AM509" s="41"/>
      <c r="AN509" s="41"/>
      <c r="AO509" s="41"/>
      <c r="AP509" s="41"/>
      <c r="AQ509" s="41"/>
      <c r="AR509" s="41"/>
    </row>
    <row r="510" spans="26:44" x14ac:dyDescent="0.3">
      <c r="Z510" s="41"/>
      <c r="AA510" s="41"/>
      <c r="AB510" s="41"/>
      <c r="AC510" s="41"/>
      <c r="AD510" s="41"/>
      <c r="AE510" s="41"/>
      <c r="AF510" s="41"/>
      <c r="AG510" s="41"/>
      <c r="AH510" s="41"/>
      <c r="AI510" s="41"/>
      <c r="AJ510" s="41"/>
      <c r="AK510" s="41"/>
      <c r="AL510" s="41"/>
      <c r="AM510" s="41"/>
      <c r="AN510" s="41"/>
      <c r="AO510" s="41"/>
      <c r="AP510" s="41"/>
      <c r="AQ510" s="41"/>
      <c r="AR510" s="41"/>
    </row>
    <row r="511" spans="26:44" x14ac:dyDescent="0.3">
      <c r="Z511" s="41"/>
      <c r="AA511" s="41"/>
      <c r="AB511" s="41"/>
      <c r="AC511" s="41"/>
      <c r="AD511" s="41"/>
      <c r="AE511" s="41"/>
      <c r="AF511" s="41"/>
      <c r="AG511" s="41"/>
      <c r="AH511" s="41"/>
      <c r="AI511" s="41"/>
      <c r="AJ511" s="41"/>
      <c r="AK511" s="41"/>
      <c r="AL511" s="41"/>
      <c r="AM511" s="41"/>
      <c r="AN511" s="41"/>
      <c r="AO511" s="41"/>
      <c r="AP511" s="41"/>
      <c r="AQ511" s="41"/>
      <c r="AR511" s="41"/>
    </row>
    <row r="512" spans="26:44" x14ac:dyDescent="0.3">
      <c r="Z512" s="41"/>
      <c r="AA512" s="41"/>
      <c r="AB512" s="41"/>
      <c r="AC512" s="41"/>
      <c r="AD512" s="41"/>
      <c r="AE512" s="41"/>
      <c r="AF512" s="41"/>
      <c r="AG512" s="41"/>
      <c r="AH512" s="41"/>
      <c r="AI512" s="41"/>
      <c r="AJ512" s="41"/>
      <c r="AK512" s="41"/>
      <c r="AL512" s="41"/>
      <c r="AM512" s="41"/>
      <c r="AN512" s="41"/>
      <c r="AO512" s="41"/>
      <c r="AP512" s="41"/>
      <c r="AQ512" s="41"/>
      <c r="AR512" s="41"/>
    </row>
    <row r="513" spans="26:44" x14ac:dyDescent="0.3">
      <c r="Z513" s="41"/>
      <c r="AA513" s="41"/>
      <c r="AB513" s="41"/>
      <c r="AC513" s="41"/>
      <c r="AD513" s="41"/>
      <c r="AE513" s="41"/>
      <c r="AF513" s="41"/>
      <c r="AG513" s="41"/>
      <c r="AH513" s="41"/>
      <c r="AI513" s="41"/>
      <c r="AJ513" s="41"/>
      <c r="AK513" s="41"/>
      <c r="AL513" s="41"/>
      <c r="AM513" s="41"/>
      <c r="AN513" s="41"/>
      <c r="AO513" s="41"/>
      <c r="AP513" s="41"/>
      <c r="AQ513" s="41"/>
      <c r="AR513" s="41"/>
    </row>
    <row r="514" spans="26:44" x14ac:dyDescent="0.3">
      <c r="Z514" s="41"/>
      <c r="AA514" s="41"/>
      <c r="AB514" s="41"/>
      <c r="AC514" s="41"/>
      <c r="AD514" s="41"/>
      <c r="AE514" s="41"/>
      <c r="AF514" s="41"/>
      <c r="AG514" s="41"/>
      <c r="AH514" s="41"/>
      <c r="AI514" s="41"/>
      <c r="AJ514" s="41"/>
      <c r="AK514" s="41"/>
      <c r="AL514" s="41"/>
      <c r="AM514" s="41"/>
      <c r="AN514" s="41"/>
      <c r="AO514" s="41"/>
      <c r="AP514" s="41"/>
      <c r="AQ514" s="41"/>
      <c r="AR514" s="41"/>
    </row>
    <row r="515" spans="26:44" x14ac:dyDescent="0.3">
      <c r="Z515" s="41"/>
      <c r="AA515" s="41"/>
      <c r="AB515" s="41"/>
      <c r="AC515" s="41"/>
      <c r="AD515" s="41"/>
      <c r="AE515" s="41"/>
      <c r="AF515" s="41"/>
      <c r="AG515" s="41"/>
      <c r="AH515" s="41"/>
      <c r="AI515" s="41"/>
      <c r="AJ515" s="41"/>
      <c r="AK515" s="41"/>
      <c r="AL515" s="41"/>
      <c r="AM515" s="41"/>
      <c r="AN515" s="41"/>
      <c r="AO515" s="41"/>
      <c r="AP515" s="41"/>
      <c r="AQ515" s="41"/>
      <c r="AR515" s="41"/>
    </row>
    <row r="516" spans="26:44" x14ac:dyDescent="0.3">
      <c r="Z516" s="41"/>
      <c r="AA516" s="41"/>
      <c r="AB516" s="41"/>
      <c r="AC516" s="41"/>
      <c r="AD516" s="41"/>
      <c r="AE516" s="41"/>
      <c r="AF516" s="41"/>
      <c r="AG516" s="41"/>
      <c r="AH516" s="41"/>
      <c r="AI516" s="41"/>
      <c r="AJ516" s="41"/>
      <c r="AK516" s="41"/>
      <c r="AL516" s="41"/>
      <c r="AM516" s="41"/>
      <c r="AN516" s="41"/>
      <c r="AO516" s="41"/>
      <c r="AP516" s="41"/>
      <c r="AQ516" s="41"/>
      <c r="AR516" s="41"/>
    </row>
    <row r="517" spans="26:44" x14ac:dyDescent="0.3">
      <c r="Z517" s="41"/>
      <c r="AA517" s="41"/>
      <c r="AB517" s="41"/>
      <c r="AC517" s="41"/>
      <c r="AD517" s="41"/>
      <c r="AE517" s="41"/>
      <c r="AF517" s="41"/>
      <c r="AG517" s="41"/>
      <c r="AH517" s="41"/>
      <c r="AI517" s="41"/>
      <c r="AJ517" s="41"/>
      <c r="AK517" s="41"/>
      <c r="AL517" s="41"/>
      <c r="AM517" s="41"/>
      <c r="AN517" s="41"/>
      <c r="AO517" s="41"/>
      <c r="AP517" s="41"/>
      <c r="AQ517" s="41"/>
      <c r="AR517" s="41"/>
    </row>
    <row r="518" spans="26:44" x14ac:dyDescent="0.3">
      <c r="Z518" s="41"/>
      <c r="AA518" s="41"/>
      <c r="AB518" s="41"/>
      <c r="AC518" s="41"/>
      <c r="AD518" s="41"/>
      <c r="AE518" s="41"/>
      <c r="AF518" s="41"/>
      <c r="AG518" s="41"/>
      <c r="AH518" s="41"/>
      <c r="AI518" s="41"/>
      <c r="AJ518" s="41"/>
      <c r="AK518" s="41"/>
      <c r="AL518" s="41"/>
      <c r="AM518" s="41"/>
      <c r="AN518" s="41"/>
      <c r="AO518" s="41"/>
      <c r="AP518" s="41"/>
      <c r="AQ518" s="41"/>
      <c r="AR518" s="41"/>
    </row>
    <row r="519" spans="26:44" x14ac:dyDescent="0.3">
      <c r="Z519" s="41"/>
      <c r="AA519" s="41"/>
      <c r="AB519" s="41"/>
      <c r="AC519" s="41"/>
      <c r="AD519" s="41"/>
      <c r="AE519" s="41"/>
      <c r="AF519" s="41"/>
      <c r="AG519" s="41"/>
      <c r="AH519" s="41"/>
      <c r="AI519" s="41"/>
      <c r="AJ519" s="41"/>
      <c r="AK519" s="41"/>
      <c r="AL519" s="41"/>
      <c r="AM519" s="41"/>
      <c r="AN519" s="41"/>
      <c r="AO519" s="41"/>
      <c r="AP519" s="41"/>
      <c r="AQ519" s="41"/>
      <c r="AR519" s="41"/>
    </row>
    <row r="520" spans="26:44" x14ac:dyDescent="0.3">
      <c r="Z520" s="41"/>
      <c r="AA520" s="41"/>
      <c r="AB520" s="41"/>
      <c r="AC520" s="41"/>
      <c r="AD520" s="41"/>
      <c r="AE520" s="41"/>
      <c r="AF520" s="41"/>
      <c r="AG520" s="41"/>
      <c r="AH520" s="41"/>
      <c r="AI520" s="41"/>
      <c r="AJ520" s="41"/>
      <c r="AK520" s="41"/>
      <c r="AL520" s="41"/>
      <c r="AM520" s="41"/>
      <c r="AN520" s="41"/>
      <c r="AO520" s="41"/>
      <c r="AP520" s="41"/>
      <c r="AQ520" s="41"/>
      <c r="AR520" s="41"/>
    </row>
    <row r="521" spans="26:44" x14ac:dyDescent="0.3">
      <c r="Z521" s="41"/>
      <c r="AA521" s="41"/>
      <c r="AB521" s="41"/>
      <c r="AC521" s="41"/>
      <c r="AD521" s="41"/>
      <c r="AE521" s="41"/>
      <c r="AF521" s="41"/>
      <c r="AG521" s="41"/>
      <c r="AH521" s="41"/>
      <c r="AI521" s="41"/>
      <c r="AJ521" s="41"/>
      <c r="AK521" s="41"/>
      <c r="AL521" s="41"/>
      <c r="AM521" s="41"/>
      <c r="AN521" s="41"/>
      <c r="AO521" s="41"/>
      <c r="AP521" s="41"/>
      <c r="AQ521" s="41"/>
      <c r="AR521" s="41"/>
    </row>
    <row r="522" spans="26:44" x14ac:dyDescent="0.3">
      <c r="Z522" s="41"/>
      <c r="AA522" s="41"/>
      <c r="AB522" s="41"/>
      <c r="AC522" s="41"/>
      <c r="AD522" s="41"/>
      <c r="AE522" s="41"/>
      <c r="AF522" s="41"/>
      <c r="AG522" s="41"/>
      <c r="AH522" s="41"/>
      <c r="AI522" s="41"/>
      <c r="AJ522" s="41"/>
      <c r="AK522" s="41"/>
      <c r="AL522" s="41"/>
      <c r="AM522" s="41"/>
      <c r="AN522" s="41"/>
      <c r="AO522" s="41"/>
      <c r="AP522" s="41"/>
      <c r="AQ522" s="41"/>
      <c r="AR522" s="41"/>
    </row>
    <row r="523" spans="26:44" x14ac:dyDescent="0.3">
      <c r="Z523" s="41"/>
      <c r="AA523" s="41"/>
      <c r="AB523" s="41"/>
      <c r="AC523" s="41"/>
      <c r="AD523" s="41"/>
      <c r="AE523" s="41"/>
      <c r="AF523" s="41"/>
      <c r="AG523" s="41"/>
      <c r="AH523" s="41"/>
      <c r="AI523" s="41"/>
      <c r="AJ523" s="41"/>
      <c r="AK523" s="41"/>
      <c r="AL523" s="41"/>
      <c r="AM523" s="41"/>
      <c r="AN523" s="41"/>
      <c r="AO523" s="41"/>
      <c r="AP523" s="41"/>
      <c r="AQ523" s="41"/>
      <c r="AR523" s="41"/>
    </row>
    <row r="524" spans="26:44" x14ac:dyDescent="0.3">
      <c r="Z524" s="41"/>
      <c r="AA524" s="41"/>
      <c r="AB524" s="41"/>
      <c r="AC524" s="41"/>
      <c r="AD524" s="41"/>
      <c r="AE524" s="41"/>
      <c r="AF524" s="41"/>
      <c r="AG524" s="41"/>
      <c r="AH524" s="41"/>
      <c r="AI524" s="41"/>
      <c r="AJ524" s="41"/>
      <c r="AK524" s="41"/>
      <c r="AL524" s="41"/>
      <c r="AM524" s="41"/>
      <c r="AN524" s="41"/>
      <c r="AO524" s="41"/>
      <c r="AP524" s="41"/>
      <c r="AQ524" s="41"/>
      <c r="AR524" s="41"/>
    </row>
    <row r="525" spans="26:44" x14ac:dyDescent="0.3">
      <c r="Z525" s="41"/>
      <c r="AA525" s="41"/>
      <c r="AB525" s="41"/>
      <c r="AC525" s="41"/>
      <c r="AD525" s="41"/>
      <c r="AE525" s="41"/>
      <c r="AF525" s="41"/>
      <c r="AG525" s="41"/>
      <c r="AH525" s="41"/>
      <c r="AI525" s="41"/>
      <c r="AJ525" s="41"/>
      <c r="AK525" s="41"/>
      <c r="AL525" s="41"/>
      <c r="AM525" s="41"/>
      <c r="AN525" s="41"/>
      <c r="AO525" s="41"/>
      <c r="AP525" s="41"/>
      <c r="AQ525" s="41"/>
      <c r="AR525" s="41"/>
    </row>
    <row r="526" spans="26:44" x14ac:dyDescent="0.3">
      <c r="Z526" s="41"/>
      <c r="AA526" s="41"/>
      <c r="AB526" s="41"/>
      <c r="AC526" s="41"/>
      <c r="AD526" s="41"/>
      <c r="AE526" s="41"/>
      <c r="AF526" s="41"/>
      <c r="AG526" s="41"/>
      <c r="AH526" s="41"/>
      <c r="AI526" s="41"/>
      <c r="AJ526" s="41"/>
      <c r="AK526" s="41"/>
      <c r="AL526" s="41"/>
      <c r="AM526" s="41"/>
      <c r="AN526" s="41"/>
      <c r="AO526" s="41"/>
      <c r="AP526" s="41"/>
      <c r="AQ526" s="41"/>
      <c r="AR526" s="41"/>
    </row>
    <row r="527" spans="26:44" x14ac:dyDescent="0.3">
      <c r="Z527" s="41"/>
      <c r="AA527" s="41"/>
      <c r="AB527" s="41"/>
      <c r="AC527" s="41"/>
      <c r="AD527" s="41"/>
      <c r="AE527" s="41"/>
      <c r="AF527" s="41"/>
      <c r="AG527" s="41"/>
      <c r="AH527" s="41"/>
      <c r="AI527" s="41"/>
      <c r="AJ527" s="41"/>
      <c r="AK527" s="41"/>
      <c r="AL527" s="41"/>
      <c r="AM527" s="41"/>
      <c r="AN527" s="41"/>
      <c r="AO527" s="41"/>
      <c r="AP527" s="41"/>
      <c r="AQ527" s="41"/>
      <c r="AR527" s="41"/>
    </row>
    <row r="528" spans="26:44" x14ac:dyDescent="0.3">
      <c r="Z528" s="41"/>
      <c r="AA528" s="41"/>
      <c r="AB528" s="41"/>
      <c r="AC528" s="41"/>
      <c r="AD528" s="41"/>
      <c r="AE528" s="41"/>
      <c r="AF528" s="41"/>
      <c r="AG528" s="41"/>
      <c r="AH528" s="41"/>
      <c r="AI528" s="41"/>
      <c r="AJ528" s="41"/>
      <c r="AK528" s="41"/>
      <c r="AL528" s="41"/>
      <c r="AM528" s="41"/>
      <c r="AN528" s="41"/>
      <c r="AO528" s="41"/>
      <c r="AP528" s="41"/>
      <c r="AQ528" s="41"/>
      <c r="AR528" s="41"/>
    </row>
    <row r="529" spans="26:44" x14ac:dyDescent="0.3">
      <c r="Z529" s="41"/>
      <c r="AA529" s="41"/>
      <c r="AB529" s="41"/>
      <c r="AC529" s="41"/>
      <c r="AD529" s="41"/>
      <c r="AE529" s="41"/>
      <c r="AF529" s="41"/>
      <c r="AG529" s="41"/>
      <c r="AH529" s="41"/>
      <c r="AI529" s="41"/>
      <c r="AJ529" s="41"/>
      <c r="AK529" s="41"/>
      <c r="AL529" s="41"/>
      <c r="AM529" s="41"/>
      <c r="AN529" s="41"/>
      <c r="AO529" s="41"/>
      <c r="AP529" s="41"/>
      <c r="AQ529" s="41"/>
      <c r="AR529" s="41"/>
    </row>
    <row r="530" spans="26:44" x14ac:dyDescent="0.3">
      <c r="Z530" s="41"/>
      <c r="AA530" s="41"/>
      <c r="AB530" s="41"/>
      <c r="AC530" s="41"/>
      <c r="AD530" s="41"/>
      <c r="AE530" s="41"/>
      <c r="AF530" s="41"/>
      <c r="AG530" s="41"/>
      <c r="AH530" s="41"/>
      <c r="AI530" s="41"/>
      <c r="AJ530" s="41"/>
      <c r="AK530" s="41"/>
      <c r="AL530" s="41"/>
      <c r="AM530" s="41"/>
      <c r="AN530" s="41"/>
      <c r="AO530" s="41"/>
      <c r="AP530" s="41"/>
      <c r="AQ530" s="41"/>
      <c r="AR530" s="41"/>
    </row>
    <row r="531" spans="26:44" x14ac:dyDescent="0.3">
      <c r="Z531" s="41"/>
      <c r="AA531" s="41"/>
      <c r="AB531" s="41"/>
      <c r="AC531" s="41"/>
      <c r="AD531" s="41"/>
      <c r="AE531" s="41"/>
      <c r="AF531" s="41"/>
      <c r="AG531" s="41"/>
      <c r="AH531" s="41"/>
      <c r="AI531" s="41"/>
      <c r="AJ531" s="41"/>
      <c r="AK531" s="41"/>
      <c r="AL531" s="41"/>
      <c r="AM531" s="41"/>
      <c r="AN531" s="41"/>
      <c r="AO531" s="41"/>
      <c r="AP531" s="41"/>
      <c r="AQ531" s="41"/>
      <c r="AR531" s="41"/>
    </row>
    <row r="532" spans="26:44" x14ac:dyDescent="0.3">
      <c r="Z532" s="41"/>
      <c r="AA532" s="41"/>
      <c r="AB532" s="41"/>
      <c r="AC532" s="41"/>
      <c r="AD532" s="41"/>
      <c r="AE532" s="41"/>
      <c r="AF532" s="41"/>
      <c r="AG532" s="41"/>
      <c r="AH532" s="41"/>
      <c r="AI532" s="41"/>
      <c r="AJ532" s="41"/>
      <c r="AK532" s="41"/>
      <c r="AL532" s="41"/>
      <c r="AM532" s="41"/>
      <c r="AN532" s="41"/>
      <c r="AO532" s="41"/>
      <c r="AP532" s="41"/>
      <c r="AQ532" s="41"/>
      <c r="AR532" s="41"/>
    </row>
    <row r="533" spans="26:44" x14ac:dyDescent="0.3">
      <c r="Z533" s="41"/>
      <c r="AA533" s="41"/>
      <c r="AB533" s="41"/>
      <c r="AC533" s="41"/>
      <c r="AD533" s="41"/>
      <c r="AE533" s="41"/>
      <c r="AF533" s="41"/>
      <c r="AG533" s="41"/>
      <c r="AH533" s="41"/>
      <c r="AI533" s="41"/>
      <c r="AJ533" s="41"/>
      <c r="AK533" s="41"/>
      <c r="AL533" s="41"/>
      <c r="AM533" s="41"/>
      <c r="AN533" s="41"/>
      <c r="AO533" s="41"/>
      <c r="AP533" s="41"/>
      <c r="AQ533" s="41"/>
      <c r="AR533" s="41"/>
    </row>
    <row r="534" spans="26:44" x14ac:dyDescent="0.3">
      <c r="Z534" s="41"/>
      <c r="AA534" s="41"/>
      <c r="AB534" s="41"/>
      <c r="AC534" s="41"/>
      <c r="AD534" s="41"/>
      <c r="AE534" s="41"/>
      <c r="AF534" s="41"/>
      <c r="AG534" s="41"/>
      <c r="AH534" s="41"/>
      <c r="AI534" s="41"/>
      <c r="AJ534" s="41"/>
      <c r="AK534" s="41"/>
      <c r="AL534" s="41"/>
      <c r="AM534" s="41"/>
      <c r="AN534" s="41"/>
      <c r="AO534" s="41"/>
      <c r="AP534" s="41"/>
      <c r="AQ534" s="41"/>
      <c r="AR534" s="41"/>
    </row>
    <row r="535" spans="26:44" x14ac:dyDescent="0.3">
      <c r="Z535" s="41"/>
      <c r="AA535" s="41"/>
      <c r="AB535" s="41"/>
      <c r="AC535" s="41"/>
      <c r="AD535" s="41"/>
      <c r="AE535" s="41"/>
      <c r="AF535" s="41"/>
      <c r="AG535" s="41"/>
      <c r="AH535" s="41"/>
      <c r="AI535" s="41"/>
      <c r="AJ535" s="41"/>
      <c r="AK535" s="41"/>
      <c r="AL535" s="41"/>
      <c r="AM535" s="41"/>
      <c r="AN535" s="41"/>
      <c r="AO535" s="41"/>
      <c r="AP535" s="41"/>
      <c r="AQ535" s="41"/>
      <c r="AR535" s="41"/>
    </row>
    <row r="536" spans="26:44" x14ac:dyDescent="0.3">
      <c r="Z536" s="41"/>
      <c r="AA536" s="41"/>
      <c r="AB536" s="41"/>
      <c r="AC536" s="41"/>
      <c r="AD536" s="41"/>
      <c r="AE536" s="41"/>
      <c r="AF536" s="41"/>
      <c r="AG536" s="41"/>
      <c r="AH536" s="41"/>
      <c r="AI536" s="41"/>
      <c r="AJ536" s="41"/>
      <c r="AK536" s="41"/>
      <c r="AL536" s="41"/>
      <c r="AM536" s="41"/>
      <c r="AN536" s="41"/>
      <c r="AO536" s="41"/>
      <c r="AP536" s="41"/>
      <c r="AQ536" s="41"/>
      <c r="AR536" s="41"/>
    </row>
    <row r="537" spans="26:44" x14ac:dyDescent="0.3">
      <c r="Z537" s="41"/>
      <c r="AA537" s="41"/>
      <c r="AB537" s="41"/>
      <c r="AC537" s="41"/>
      <c r="AD537" s="41"/>
      <c r="AE537" s="41"/>
      <c r="AF537" s="41"/>
      <c r="AG537" s="41"/>
      <c r="AH537" s="41"/>
      <c r="AI537" s="41"/>
      <c r="AJ537" s="41"/>
      <c r="AK537" s="41"/>
      <c r="AL537" s="41"/>
      <c r="AM537" s="41"/>
      <c r="AN537" s="41"/>
      <c r="AO537" s="41"/>
      <c r="AP537" s="41"/>
      <c r="AQ537" s="41"/>
      <c r="AR537" s="41"/>
    </row>
    <row r="538" spans="26:44" x14ac:dyDescent="0.3">
      <c r="Z538" s="41"/>
      <c r="AA538" s="41"/>
      <c r="AB538" s="41"/>
      <c r="AC538" s="41"/>
      <c r="AD538" s="41"/>
      <c r="AE538" s="41"/>
      <c r="AF538" s="41"/>
      <c r="AG538" s="41"/>
      <c r="AH538" s="41"/>
      <c r="AI538" s="41"/>
      <c r="AJ538" s="41"/>
      <c r="AK538" s="41"/>
      <c r="AL538" s="41"/>
      <c r="AM538" s="41"/>
      <c r="AN538" s="41"/>
      <c r="AO538" s="41"/>
      <c r="AP538" s="41"/>
      <c r="AQ538" s="41"/>
      <c r="AR538" s="41"/>
    </row>
    <row r="539" spans="26:44" x14ac:dyDescent="0.3">
      <c r="Z539" s="41"/>
      <c r="AA539" s="41"/>
      <c r="AB539" s="41"/>
      <c r="AC539" s="41"/>
      <c r="AD539" s="41"/>
      <c r="AE539" s="41"/>
      <c r="AF539" s="41"/>
      <c r="AG539" s="41"/>
      <c r="AH539" s="41"/>
      <c r="AI539" s="41"/>
      <c r="AJ539" s="41"/>
      <c r="AK539" s="41"/>
      <c r="AL539" s="41"/>
      <c r="AM539" s="41"/>
      <c r="AN539" s="41"/>
      <c r="AO539" s="41"/>
      <c r="AP539" s="41"/>
      <c r="AQ539" s="41"/>
      <c r="AR539" s="41"/>
    </row>
    <row r="540" spans="26:44" x14ac:dyDescent="0.3">
      <c r="Z540" s="41"/>
      <c r="AA540" s="41"/>
      <c r="AB540" s="41"/>
      <c r="AC540" s="41"/>
      <c r="AD540" s="41"/>
      <c r="AE540" s="41"/>
      <c r="AF540" s="41"/>
      <c r="AG540" s="41"/>
      <c r="AH540" s="41"/>
      <c r="AI540" s="41"/>
      <c r="AJ540" s="41"/>
      <c r="AK540" s="41"/>
      <c r="AL540" s="41"/>
      <c r="AM540" s="41"/>
      <c r="AN540" s="41"/>
      <c r="AO540" s="41"/>
      <c r="AP540" s="41"/>
      <c r="AQ540" s="41"/>
      <c r="AR540" s="41"/>
    </row>
    <row r="541" spans="26:44" x14ac:dyDescent="0.3">
      <c r="Z541" s="41"/>
      <c r="AA541" s="41"/>
      <c r="AB541" s="41"/>
      <c r="AC541" s="41"/>
      <c r="AD541" s="41"/>
      <c r="AE541" s="41"/>
      <c r="AF541" s="41"/>
      <c r="AG541" s="41"/>
      <c r="AH541" s="41"/>
      <c r="AI541" s="41"/>
      <c r="AJ541" s="41"/>
      <c r="AK541" s="41"/>
      <c r="AL541" s="41"/>
      <c r="AM541" s="41"/>
      <c r="AN541" s="41"/>
      <c r="AO541" s="41"/>
      <c r="AP541" s="41"/>
      <c r="AQ541" s="41"/>
      <c r="AR541" s="41"/>
    </row>
    <row r="542" spans="26:44" x14ac:dyDescent="0.3">
      <c r="Z542" s="41"/>
      <c r="AA542" s="41"/>
      <c r="AB542" s="41"/>
      <c r="AC542" s="41"/>
      <c r="AD542" s="41"/>
      <c r="AE542" s="41"/>
      <c r="AF542" s="41"/>
      <c r="AG542" s="41"/>
      <c r="AH542" s="41"/>
      <c r="AI542" s="41"/>
      <c r="AJ542" s="41"/>
      <c r="AK542" s="41"/>
      <c r="AL542" s="41"/>
      <c r="AM542" s="41"/>
      <c r="AN542" s="41"/>
      <c r="AO542" s="41"/>
      <c r="AP542" s="41"/>
      <c r="AQ542" s="41"/>
      <c r="AR542" s="41"/>
    </row>
    <row r="543" spans="26:44" x14ac:dyDescent="0.3">
      <c r="Z543" s="41"/>
      <c r="AA543" s="41"/>
      <c r="AB543" s="41"/>
      <c r="AC543" s="41"/>
      <c r="AD543" s="41"/>
      <c r="AE543" s="41"/>
      <c r="AF543" s="41"/>
      <c r="AG543" s="41"/>
      <c r="AH543" s="41"/>
      <c r="AI543" s="41"/>
      <c r="AJ543" s="41"/>
      <c r="AK543" s="41"/>
      <c r="AL543" s="41"/>
      <c r="AM543" s="41"/>
      <c r="AN543" s="41"/>
      <c r="AO543" s="41"/>
      <c r="AP543" s="41"/>
      <c r="AQ543" s="41"/>
      <c r="AR543" s="41"/>
    </row>
    <row r="544" spans="26:44" x14ac:dyDescent="0.3">
      <c r="Z544" s="41"/>
      <c r="AA544" s="41"/>
      <c r="AB544" s="41"/>
      <c r="AC544" s="41"/>
      <c r="AD544" s="41"/>
      <c r="AE544" s="41"/>
      <c r="AF544" s="41"/>
      <c r="AG544" s="41"/>
      <c r="AH544" s="41"/>
      <c r="AI544" s="41"/>
      <c r="AJ544" s="41"/>
      <c r="AK544" s="41"/>
      <c r="AL544" s="41"/>
      <c r="AM544" s="41"/>
      <c r="AN544" s="41"/>
      <c r="AO544" s="41"/>
      <c r="AP544" s="41"/>
      <c r="AQ544" s="41"/>
      <c r="AR544" s="41"/>
    </row>
    <row r="545" spans="26:44" x14ac:dyDescent="0.3">
      <c r="Z545" s="41"/>
      <c r="AA545" s="41"/>
      <c r="AB545" s="41"/>
      <c r="AC545" s="41"/>
      <c r="AD545" s="41"/>
      <c r="AE545" s="41"/>
      <c r="AF545" s="41"/>
      <c r="AG545" s="41"/>
      <c r="AH545" s="41"/>
      <c r="AI545" s="41"/>
      <c r="AJ545" s="41"/>
      <c r="AK545" s="41"/>
      <c r="AL545" s="41"/>
      <c r="AM545" s="41"/>
      <c r="AN545" s="41"/>
      <c r="AO545" s="41"/>
      <c r="AP545" s="41"/>
      <c r="AQ545" s="41"/>
      <c r="AR545" s="41"/>
    </row>
    <row r="546" spans="26:44" x14ac:dyDescent="0.3">
      <c r="Z546" s="41"/>
      <c r="AA546" s="41"/>
      <c r="AB546" s="41"/>
      <c r="AC546" s="41"/>
      <c r="AD546" s="41"/>
      <c r="AE546" s="41"/>
      <c r="AF546" s="41"/>
      <c r="AG546" s="41"/>
      <c r="AH546" s="41"/>
      <c r="AI546" s="41"/>
      <c r="AJ546" s="41"/>
      <c r="AK546" s="41"/>
      <c r="AL546" s="41"/>
      <c r="AM546" s="41"/>
      <c r="AN546" s="41"/>
      <c r="AO546" s="41"/>
      <c r="AP546" s="41"/>
      <c r="AQ546" s="41"/>
      <c r="AR546" s="41"/>
    </row>
    <row r="547" spans="26:44" x14ac:dyDescent="0.3">
      <c r="Z547" s="41"/>
      <c r="AA547" s="41"/>
      <c r="AB547" s="41"/>
      <c r="AC547" s="41"/>
      <c r="AD547" s="41"/>
      <c r="AE547" s="41"/>
      <c r="AF547" s="41"/>
      <c r="AG547" s="41"/>
      <c r="AH547" s="41"/>
      <c r="AI547" s="41"/>
      <c r="AJ547" s="41"/>
      <c r="AK547" s="41"/>
      <c r="AL547" s="41"/>
      <c r="AM547" s="41"/>
      <c r="AN547" s="41"/>
      <c r="AO547" s="41"/>
      <c r="AP547" s="41"/>
      <c r="AQ547" s="41"/>
      <c r="AR547" s="41"/>
    </row>
    <row r="548" spans="26:44" x14ac:dyDescent="0.3">
      <c r="Z548" s="41"/>
      <c r="AA548" s="41"/>
      <c r="AB548" s="41"/>
      <c r="AC548" s="41"/>
      <c r="AD548" s="41"/>
      <c r="AE548" s="41"/>
      <c r="AF548" s="41"/>
      <c r="AG548" s="41"/>
      <c r="AH548" s="41"/>
      <c r="AI548" s="41"/>
      <c r="AJ548" s="41"/>
      <c r="AK548" s="41"/>
      <c r="AL548" s="41"/>
      <c r="AM548" s="41"/>
      <c r="AN548" s="41"/>
      <c r="AO548" s="41"/>
      <c r="AP548" s="41"/>
      <c r="AQ548" s="41"/>
      <c r="AR548" s="41"/>
    </row>
    <row r="549" spans="26:44" x14ac:dyDescent="0.3">
      <c r="Z549" s="41"/>
      <c r="AA549" s="41"/>
      <c r="AB549" s="41"/>
      <c r="AC549" s="41"/>
      <c r="AD549" s="41"/>
      <c r="AE549" s="41"/>
      <c r="AF549" s="41"/>
      <c r="AG549" s="41"/>
      <c r="AH549" s="41"/>
      <c r="AI549" s="41"/>
      <c r="AJ549" s="41"/>
      <c r="AK549" s="41"/>
      <c r="AL549" s="41"/>
      <c r="AM549" s="41"/>
      <c r="AN549" s="41"/>
      <c r="AO549" s="41"/>
      <c r="AP549" s="41"/>
      <c r="AQ549" s="41"/>
      <c r="AR549" s="41"/>
    </row>
    <row r="550" spans="26:44" x14ac:dyDescent="0.3">
      <c r="Z550" s="41"/>
      <c r="AA550" s="41"/>
      <c r="AB550" s="41"/>
      <c r="AC550" s="41"/>
      <c r="AD550" s="41"/>
      <c r="AE550" s="41"/>
      <c r="AF550" s="41"/>
      <c r="AG550" s="41"/>
      <c r="AH550" s="41"/>
      <c r="AI550" s="41"/>
      <c r="AJ550" s="41"/>
      <c r="AK550" s="41"/>
      <c r="AL550" s="41"/>
      <c r="AM550" s="41"/>
      <c r="AN550" s="41"/>
      <c r="AO550" s="41"/>
      <c r="AP550" s="41"/>
      <c r="AQ550" s="41"/>
      <c r="AR550" s="41"/>
    </row>
    <row r="551" spans="26:44" x14ac:dyDescent="0.3">
      <c r="Z551" s="41"/>
      <c r="AA551" s="41"/>
      <c r="AB551" s="41"/>
      <c r="AC551" s="41"/>
      <c r="AD551" s="41"/>
      <c r="AE551" s="41"/>
      <c r="AF551" s="41"/>
      <c r="AG551" s="41"/>
      <c r="AH551" s="41"/>
      <c r="AI551" s="41"/>
      <c r="AJ551" s="41"/>
      <c r="AK551" s="41"/>
      <c r="AL551" s="41"/>
      <c r="AM551" s="41"/>
      <c r="AN551" s="41"/>
      <c r="AO551" s="41"/>
      <c r="AP551" s="41"/>
      <c r="AQ551" s="41"/>
      <c r="AR551" s="41"/>
    </row>
    <row r="552" spans="26:44" x14ac:dyDescent="0.3">
      <c r="Z552" s="41"/>
      <c r="AA552" s="41"/>
      <c r="AB552" s="41"/>
      <c r="AC552" s="41"/>
      <c r="AD552" s="41"/>
      <c r="AE552" s="41"/>
      <c r="AF552" s="41"/>
      <c r="AG552" s="41"/>
      <c r="AH552" s="41"/>
      <c r="AI552" s="41"/>
      <c r="AJ552" s="41"/>
      <c r="AK552" s="41"/>
      <c r="AL552" s="41"/>
      <c r="AM552" s="41"/>
      <c r="AN552" s="41"/>
      <c r="AO552" s="41"/>
      <c r="AP552" s="41"/>
      <c r="AQ552" s="41"/>
      <c r="AR552" s="41"/>
    </row>
    <row r="553" spans="26:44" x14ac:dyDescent="0.3">
      <c r="Z553" s="41"/>
      <c r="AA553" s="41"/>
      <c r="AB553" s="41"/>
      <c r="AC553" s="41"/>
      <c r="AD553" s="41"/>
      <c r="AE553" s="41"/>
      <c r="AF553" s="41"/>
      <c r="AG553" s="41"/>
      <c r="AH553" s="41"/>
      <c r="AI553" s="41"/>
      <c r="AJ553" s="41"/>
      <c r="AK553" s="41"/>
      <c r="AL553" s="41"/>
      <c r="AM553" s="41"/>
      <c r="AN553" s="41"/>
      <c r="AO553" s="41"/>
      <c r="AP553" s="41"/>
      <c r="AQ553" s="41"/>
      <c r="AR553" s="41"/>
    </row>
    <row r="554" spans="26:44" x14ac:dyDescent="0.3">
      <c r="Z554" s="41"/>
      <c r="AA554" s="41"/>
      <c r="AB554" s="41"/>
      <c r="AC554" s="41"/>
      <c r="AD554" s="41"/>
      <c r="AE554" s="41"/>
      <c r="AF554" s="41"/>
      <c r="AG554" s="41"/>
      <c r="AH554" s="41"/>
      <c r="AI554" s="41"/>
      <c r="AJ554" s="41"/>
      <c r="AK554" s="41"/>
      <c r="AL554" s="41"/>
      <c r="AM554" s="41"/>
      <c r="AN554" s="41"/>
      <c r="AO554" s="41"/>
      <c r="AP554" s="41"/>
      <c r="AQ554" s="41"/>
      <c r="AR554" s="41"/>
    </row>
    <row r="555" spans="26:44" x14ac:dyDescent="0.3">
      <c r="Z555" s="41"/>
      <c r="AA555" s="41"/>
      <c r="AB555" s="41"/>
      <c r="AC555" s="41"/>
      <c r="AD555" s="41"/>
      <c r="AE555" s="41"/>
      <c r="AF555" s="41"/>
      <c r="AG555" s="41"/>
      <c r="AH555" s="41"/>
      <c r="AI555" s="41"/>
      <c r="AJ555" s="41"/>
      <c r="AK555" s="41"/>
      <c r="AL555" s="41"/>
      <c r="AM555" s="41"/>
      <c r="AN555" s="41"/>
      <c r="AO555" s="41"/>
      <c r="AP555" s="41"/>
      <c r="AQ555" s="41"/>
      <c r="AR555" s="41"/>
    </row>
    <row r="556" spans="26:44" x14ac:dyDescent="0.3">
      <c r="Z556" s="41"/>
      <c r="AA556" s="41"/>
      <c r="AB556" s="41"/>
      <c r="AC556" s="41"/>
      <c r="AD556" s="41"/>
      <c r="AE556" s="41"/>
      <c r="AF556" s="41"/>
      <c r="AG556" s="41"/>
      <c r="AH556" s="41"/>
      <c r="AI556" s="41"/>
      <c r="AJ556" s="41"/>
      <c r="AK556" s="41"/>
      <c r="AL556" s="41"/>
      <c r="AM556" s="41"/>
      <c r="AN556" s="41"/>
      <c r="AO556" s="41"/>
      <c r="AP556" s="41"/>
      <c r="AQ556" s="41"/>
      <c r="AR556" s="41"/>
    </row>
    <row r="557" spans="26:44" x14ac:dyDescent="0.3">
      <c r="Z557" s="41"/>
      <c r="AA557" s="41"/>
      <c r="AB557" s="41"/>
      <c r="AC557" s="41"/>
      <c r="AD557" s="41"/>
      <c r="AE557" s="41"/>
      <c r="AF557" s="41"/>
      <c r="AG557" s="41"/>
      <c r="AH557" s="41"/>
      <c r="AI557" s="41"/>
      <c r="AJ557" s="41"/>
      <c r="AK557" s="41"/>
      <c r="AL557" s="41"/>
      <c r="AM557" s="41"/>
      <c r="AN557" s="41"/>
      <c r="AO557" s="41"/>
      <c r="AP557" s="41"/>
      <c r="AQ557" s="41"/>
      <c r="AR557" s="41"/>
    </row>
    <row r="558" spans="26:44" x14ac:dyDescent="0.3">
      <c r="Z558" s="41"/>
      <c r="AA558" s="41"/>
      <c r="AB558" s="41"/>
      <c r="AC558" s="41"/>
      <c r="AD558" s="41"/>
      <c r="AE558" s="41"/>
      <c r="AF558" s="41"/>
      <c r="AG558" s="41"/>
      <c r="AH558" s="41"/>
      <c r="AI558" s="41"/>
      <c r="AJ558" s="41"/>
      <c r="AK558" s="41"/>
      <c r="AL558" s="41"/>
      <c r="AM558" s="41"/>
      <c r="AN558" s="41"/>
      <c r="AO558" s="41"/>
      <c r="AP558" s="41"/>
      <c r="AQ558" s="41"/>
      <c r="AR558" s="41"/>
    </row>
    <row r="559" spans="26:44" x14ac:dyDescent="0.3">
      <c r="Z559" s="41"/>
      <c r="AA559" s="41"/>
      <c r="AB559" s="41"/>
      <c r="AC559" s="41"/>
      <c r="AD559" s="41"/>
      <c r="AE559" s="41"/>
      <c r="AF559" s="41"/>
      <c r="AG559" s="41"/>
      <c r="AH559" s="41"/>
      <c r="AI559" s="41"/>
      <c r="AJ559" s="41"/>
      <c r="AK559" s="41"/>
      <c r="AL559" s="41"/>
      <c r="AM559" s="41"/>
      <c r="AN559" s="41"/>
      <c r="AO559" s="41"/>
      <c r="AP559" s="41"/>
      <c r="AQ559" s="41"/>
      <c r="AR559" s="41"/>
    </row>
    <row r="560" spans="26:44" x14ac:dyDescent="0.3">
      <c r="Z560" s="41"/>
      <c r="AA560" s="41"/>
      <c r="AB560" s="41"/>
      <c r="AC560" s="41"/>
      <c r="AD560" s="41"/>
      <c r="AE560" s="41"/>
      <c r="AF560" s="41"/>
      <c r="AG560" s="41"/>
      <c r="AH560" s="41"/>
      <c r="AI560" s="41"/>
      <c r="AJ560" s="41"/>
      <c r="AK560" s="41"/>
      <c r="AL560" s="41"/>
      <c r="AM560" s="41"/>
      <c r="AN560" s="41"/>
      <c r="AO560" s="41"/>
      <c r="AP560" s="41"/>
      <c r="AQ560" s="41"/>
      <c r="AR560" s="41"/>
    </row>
    <row r="561" spans="26:44" x14ac:dyDescent="0.3">
      <c r="Z561" s="41"/>
      <c r="AA561" s="41"/>
      <c r="AB561" s="41"/>
      <c r="AC561" s="41"/>
      <c r="AD561" s="41"/>
      <c r="AE561" s="41"/>
      <c r="AF561" s="41"/>
      <c r="AG561" s="41"/>
      <c r="AH561" s="41"/>
      <c r="AI561" s="41"/>
      <c r="AJ561" s="41"/>
      <c r="AK561" s="41"/>
      <c r="AL561" s="41"/>
      <c r="AM561" s="41"/>
      <c r="AN561" s="41"/>
      <c r="AO561" s="41"/>
      <c r="AP561" s="41"/>
      <c r="AQ561" s="41"/>
      <c r="AR561" s="41"/>
    </row>
    <row r="562" spans="26:44" x14ac:dyDescent="0.3">
      <c r="Z562" s="41"/>
      <c r="AA562" s="41"/>
      <c r="AB562" s="41"/>
      <c r="AC562" s="41"/>
      <c r="AD562" s="41"/>
      <c r="AE562" s="41"/>
      <c r="AF562" s="41"/>
      <c r="AG562" s="41"/>
      <c r="AH562" s="41"/>
      <c r="AI562" s="41"/>
      <c r="AJ562" s="41"/>
      <c r="AK562" s="41"/>
      <c r="AL562" s="41"/>
      <c r="AM562" s="41"/>
      <c r="AN562" s="41"/>
      <c r="AO562" s="41"/>
      <c r="AP562" s="41"/>
      <c r="AQ562" s="41"/>
      <c r="AR562" s="41"/>
    </row>
    <row r="563" spans="26:44" x14ac:dyDescent="0.3">
      <c r="Z563" s="41"/>
      <c r="AA563" s="41"/>
      <c r="AB563" s="41"/>
      <c r="AC563" s="41"/>
      <c r="AD563" s="41"/>
      <c r="AE563" s="41"/>
      <c r="AF563" s="41"/>
      <c r="AG563" s="41"/>
      <c r="AH563" s="41"/>
      <c r="AI563" s="41"/>
      <c r="AJ563" s="41"/>
      <c r="AK563" s="41"/>
      <c r="AL563" s="41"/>
      <c r="AM563" s="41"/>
      <c r="AN563" s="41"/>
      <c r="AO563" s="41"/>
      <c r="AP563" s="41"/>
      <c r="AQ563" s="41"/>
      <c r="AR563" s="41"/>
    </row>
    <row r="564" spans="26:44" x14ac:dyDescent="0.3">
      <c r="Z564" s="41"/>
      <c r="AA564" s="41"/>
      <c r="AB564" s="41"/>
      <c r="AC564" s="41"/>
      <c r="AD564" s="41"/>
      <c r="AE564" s="41"/>
      <c r="AF564" s="41"/>
      <c r="AG564" s="41"/>
      <c r="AH564" s="41"/>
      <c r="AI564" s="41"/>
      <c r="AJ564" s="41"/>
      <c r="AK564" s="41"/>
      <c r="AL564" s="41"/>
      <c r="AM564" s="41"/>
      <c r="AN564" s="41"/>
      <c r="AO564" s="41"/>
      <c r="AP564" s="41"/>
      <c r="AQ564" s="41"/>
      <c r="AR564" s="41"/>
    </row>
    <row r="565" spans="26:44" x14ac:dyDescent="0.3">
      <c r="Z565" s="41"/>
      <c r="AA565" s="41"/>
      <c r="AB565" s="41"/>
      <c r="AC565" s="41"/>
      <c r="AD565" s="41"/>
      <c r="AE565" s="41"/>
      <c r="AF565" s="41"/>
      <c r="AG565" s="41"/>
      <c r="AH565" s="41"/>
      <c r="AI565" s="41"/>
      <c r="AJ565" s="41"/>
      <c r="AK565" s="41"/>
      <c r="AL565" s="41"/>
      <c r="AM565" s="41"/>
      <c r="AN565" s="41"/>
      <c r="AO565" s="41"/>
      <c r="AP565" s="41"/>
      <c r="AQ565" s="41"/>
      <c r="AR565" s="41"/>
    </row>
    <row r="566" spans="26:44" x14ac:dyDescent="0.3">
      <c r="Z566" s="41"/>
      <c r="AA566" s="41"/>
      <c r="AB566" s="41"/>
      <c r="AC566" s="41"/>
      <c r="AD566" s="41"/>
      <c r="AE566" s="41"/>
      <c r="AF566" s="41"/>
      <c r="AG566" s="41"/>
      <c r="AH566" s="41"/>
      <c r="AI566" s="41"/>
      <c r="AJ566" s="41"/>
      <c r="AK566" s="41"/>
      <c r="AL566" s="41"/>
      <c r="AM566" s="41"/>
      <c r="AN566" s="41"/>
      <c r="AO566" s="41"/>
      <c r="AP566" s="41"/>
      <c r="AQ566" s="41"/>
      <c r="AR566" s="41"/>
    </row>
    <row r="567" spans="26:44" x14ac:dyDescent="0.3">
      <c r="Z567" s="41"/>
      <c r="AA567" s="41"/>
      <c r="AB567" s="41"/>
      <c r="AC567" s="41"/>
      <c r="AD567" s="41"/>
      <c r="AE567" s="41"/>
      <c r="AF567" s="41"/>
      <c r="AG567" s="41"/>
      <c r="AH567" s="41"/>
      <c r="AI567" s="41"/>
      <c r="AJ567" s="41"/>
      <c r="AK567" s="41"/>
      <c r="AL567" s="41"/>
      <c r="AM567" s="41"/>
      <c r="AN567" s="41"/>
      <c r="AO567" s="41"/>
      <c r="AP567" s="41"/>
      <c r="AQ567" s="41"/>
      <c r="AR567" s="41"/>
    </row>
    <row r="568" spans="26:44" x14ac:dyDescent="0.3">
      <c r="Z568" s="41"/>
      <c r="AA568" s="41"/>
      <c r="AB568" s="41"/>
      <c r="AC568" s="41"/>
      <c r="AD568" s="41"/>
      <c r="AE568" s="41"/>
      <c r="AF568" s="41"/>
      <c r="AG568" s="41"/>
      <c r="AH568" s="41"/>
      <c r="AI568" s="41"/>
      <c r="AJ568" s="41"/>
      <c r="AK568" s="41"/>
      <c r="AL568" s="41"/>
      <c r="AM568" s="41"/>
      <c r="AN568" s="41"/>
      <c r="AO568" s="41"/>
      <c r="AP568" s="41"/>
      <c r="AQ568" s="41"/>
      <c r="AR568" s="41"/>
    </row>
    <row r="569" spans="26:44" x14ac:dyDescent="0.3">
      <c r="Z569" s="41"/>
      <c r="AA569" s="41"/>
      <c r="AB569" s="41"/>
      <c r="AC569" s="41"/>
      <c r="AD569" s="41"/>
      <c r="AE569" s="41"/>
      <c r="AF569" s="41"/>
      <c r="AG569" s="41"/>
      <c r="AH569" s="41"/>
      <c r="AI569" s="41"/>
      <c r="AJ569" s="41"/>
      <c r="AK569" s="41"/>
      <c r="AL569" s="41"/>
      <c r="AM569" s="41"/>
      <c r="AN569" s="41"/>
      <c r="AO569" s="41"/>
      <c r="AP569" s="41"/>
      <c r="AQ569" s="41"/>
      <c r="AR569" s="41"/>
    </row>
    <row r="570" spans="26:44" x14ac:dyDescent="0.3">
      <c r="Z570" s="41"/>
      <c r="AA570" s="41"/>
      <c r="AB570" s="41"/>
      <c r="AC570" s="41"/>
      <c r="AD570" s="41"/>
      <c r="AE570" s="41"/>
      <c r="AF570" s="41"/>
      <c r="AG570" s="41"/>
      <c r="AH570" s="41"/>
      <c r="AI570" s="41"/>
      <c r="AJ570" s="41"/>
      <c r="AK570" s="41"/>
      <c r="AL570" s="41"/>
      <c r="AM570" s="41"/>
      <c r="AN570" s="41"/>
      <c r="AO570" s="41"/>
      <c r="AP570" s="41"/>
      <c r="AQ570" s="41"/>
      <c r="AR570" s="41"/>
    </row>
    <row r="571" spans="26:44" x14ac:dyDescent="0.3">
      <c r="Z571" s="41"/>
      <c r="AA571" s="41"/>
      <c r="AB571" s="41"/>
      <c r="AC571" s="41"/>
      <c r="AD571" s="41"/>
      <c r="AE571" s="41"/>
      <c r="AF571" s="41"/>
      <c r="AG571" s="41"/>
      <c r="AH571" s="41"/>
      <c r="AI571" s="41"/>
      <c r="AJ571" s="41"/>
      <c r="AK571" s="41"/>
      <c r="AL571" s="41"/>
      <c r="AM571" s="41"/>
      <c r="AN571" s="41"/>
      <c r="AO571" s="41"/>
      <c r="AP571" s="41"/>
      <c r="AQ571" s="41"/>
      <c r="AR571" s="41"/>
    </row>
    <row r="572" spans="26:44" x14ac:dyDescent="0.3">
      <c r="Z572" s="41"/>
      <c r="AA572" s="41"/>
      <c r="AB572" s="41"/>
      <c r="AC572" s="41"/>
      <c r="AD572" s="41"/>
      <c r="AE572" s="41"/>
      <c r="AF572" s="41"/>
      <c r="AG572" s="41"/>
      <c r="AH572" s="41"/>
      <c r="AI572" s="41"/>
      <c r="AJ572" s="41"/>
      <c r="AK572" s="41"/>
      <c r="AL572" s="41"/>
      <c r="AM572" s="41"/>
      <c r="AN572" s="41"/>
      <c r="AO572" s="41"/>
      <c r="AP572" s="41"/>
      <c r="AQ572" s="41"/>
      <c r="AR572" s="41"/>
    </row>
    <row r="573" spans="26:44" x14ac:dyDescent="0.3">
      <c r="Z573" s="41"/>
      <c r="AA573" s="41"/>
      <c r="AB573" s="41"/>
      <c r="AC573" s="41"/>
      <c r="AD573" s="41"/>
      <c r="AE573" s="41"/>
      <c r="AF573" s="41"/>
      <c r="AG573" s="41"/>
      <c r="AH573" s="41"/>
      <c r="AI573" s="41"/>
      <c r="AJ573" s="41"/>
      <c r="AK573" s="41"/>
      <c r="AL573" s="41"/>
      <c r="AM573" s="41"/>
      <c r="AN573" s="41"/>
      <c r="AO573" s="41"/>
      <c r="AP573" s="41"/>
      <c r="AQ573" s="41"/>
      <c r="AR573" s="41"/>
    </row>
    <row r="574" spans="26:44" x14ac:dyDescent="0.3">
      <c r="Z574" s="41"/>
      <c r="AA574" s="41"/>
      <c r="AB574" s="41"/>
      <c r="AC574" s="41"/>
      <c r="AD574" s="41"/>
      <c r="AE574" s="41"/>
      <c r="AF574" s="41"/>
      <c r="AG574" s="41"/>
      <c r="AH574" s="41"/>
      <c r="AI574" s="41"/>
      <c r="AJ574" s="41"/>
      <c r="AK574" s="41"/>
      <c r="AL574" s="41"/>
      <c r="AM574" s="41"/>
      <c r="AN574" s="41"/>
      <c r="AO574" s="41"/>
      <c r="AP574" s="41"/>
      <c r="AQ574" s="41"/>
      <c r="AR574" s="41"/>
    </row>
    <row r="575" spans="26:44" x14ac:dyDescent="0.3">
      <c r="Z575" s="41"/>
      <c r="AA575" s="41"/>
      <c r="AB575" s="41"/>
      <c r="AC575" s="41"/>
      <c r="AD575" s="41"/>
      <c r="AE575" s="41"/>
      <c r="AF575" s="41"/>
      <c r="AG575" s="41"/>
      <c r="AH575" s="41"/>
      <c r="AI575" s="41"/>
      <c r="AJ575" s="41"/>
      <c r="AK575" s="41"/>
      <c r="AL575" s="41"/>
      <c r="AM575" s="41"/>
      <c r="AN575" s="41"/>
      <c r="AO575" s="41"/>
      <c r="AP575" s="41"/>
      <c r="AQ575" s="41"/>
      <c r="AR575" s="41"/>
    </row>
    <row r="576" spans="26:44" x14ac:dyDescent="0.3">
      <c r="Z576" s="41"/>
      <c r="AA576" s="41"/>
      <c r="AB576" s="41"/>
      <c r="AC576" s="41"/>
      <c r="AD576" s="41"/>
      <c r="AE576" s="41"/>
      <c r="AF576" s="41"/>
      <c r="AG576" s="41"/>
      <c r="AH576" s="41"/>
      <c r="AI576" s="41"/>
      <c r="AJ576" s="41"/>
      <c r="AK576" s="41"/>
      <c r="AL576" s="41"/>
      <c r="AM576" s="41"/>
      <c r="AN576" s="41"/>
      <c r="AO576" s="41"/>
      <c r="AP576" s="41"/>
      <c r="AQ576" s="41"/>
      <c r="AR576" s="41"/>
    </row>
    <row r="577" spans="26:44" x14ac:dyDescent="0.3">
      <c r="Z577" s="41"/>
      <c r="AA577" s="41"/>
      <c r="AB577" s="41"/>
      <c r="AC577" s="41"/>
      <c r="AD577" s="41"/>
      <c r="AE577" s="41"/>
      <c r="AF577" s="41"/>
      <c r="AG577" s="41"/>
      <c r="AH577" s="41"/>
      <c r="AI577" s="41"/>
      <c r="AJ577" s="41"/>
      <c r="AK577" s="41"/>
      <c r="AL577" s="41"/>
      <c r="AM577" s="41"/>
      <c r="AN577" s="41"/>
      <c r="AO577" s="41"/>
      <c r="AP577" s="41"/>
      <c r="AQ577" s="41"/>
      <c r="AR577" s="41"/>
    </row>
    <row r="578" spans="26:44" x14ac:dyDescent="0.3">
      <c r="Z578" s="41"/>
      <c r="AA578" s="41"/>
      <c r="AB578" s="41"/>
      <c r="AC578" s="41"/>
      <c r="AD578" s="41"/>
      <c r="AE578" s="41"/>
      <c r="AF578" s="41"/>
      <c r="AG578" s="41"/>
      <c r="AH578" s="41"/>
      <c r="AI578" s="41"/>
      <c r="AJ578" s="41"/>
      <c r="AK578" s="41"/>
      <c r="AL578" s="41"/>
      <c r="AM578" s="41"/>
      <c r="AN578" s="41"/>
      <c r="AO578" s="41"/>
      <c r="AP578" s="41"/>
      <c r="AQ578" s="41"/>
      <c r="AR578" s="41"/>
    </row>
    <row r="579" spans="26:44" x14ac:dyDescent="0.3">
      <c r="Z579" s="41"/>
      <c r="AA579" s="41"/>
      <c r="AB579" s="41"/>
      <c r="AC579" s="41"/>
      <c r="AD579" s="41"/>
      <c r="AE579" s="41"/>
      <c r="AF579" s="41"/>
      <c r="AG579" s="41"/>
      <c r="AH579" s="41"/>
      <c r="AI579" s="41"/>
      <c r="AJ579" s="41"/>
      <c r="AK579" s="41"/>
      <c r="AL579" s="41"/>
      <c r="AM579" s="41"/>
      <c r="AN579" s="41"/>
      <c r="AO579" s="41"/>
      <c r="AP579" s="41"/>
      <c r="AQ579" s="41"/>
      <c r="AR579" s="41"/>
    </row>
    <row r="580" spans="26:44" x14ac:dyDescent="0.3">
      <c r="Z580" s="41"/>
      <c r="AA580" s="41"/>
      <c r="AB580" s="41"/>
      <c r="AC580" s="41"/>
      <c r="AD580" s="41"/>
      <c r="AE580" s="41"/>
      <c r="AF580" s="41"/>
      <c r="AG580" s="41"/>
      <c r="AH580" s="41"/>
      <c r="AI580" s="41"/>
      <c r="AJ580" s="41"/>
      <c r="AK580" s="41"/>
      <c r="AL580" s="41"/>
      <c r="AM580" s="41"/>
      <c r="AN580" s="41"/>
      <c r="AO580" s="41"/>
      <c r="AP580" s="41"/>
      <c r="AQ580" s="41"/>
      <c r="AR580" s="41"/>
    </row>
    <row r="581" spans="26:44" x14ac:dyDescent="0.3">
      <c r="Z581" s="41"/>
      <c r="AA581" s="41"/>
      <c r="AB581" s="41"/>
      <c r="AC581" s="41"/>
      <c r="AD581" s="41"/>
      <c r="AE581" s="41"/>
      <c r="AF581" s="41"/>
      <c r="AG581" s="41"/>
      <c r="AH581" s="41"/>
      <c r="AI581" s="41"/>
      <c r="AJ581" s="41"/>
      <c r="AK581" s="41"/>
      <c r="AL581" s="41"/>
      <c r="AM581" s="41"/>
      <c r="AN581" s="41"/>
      <c r="AO581" s="41"/>
      <c r="AP581" s="41"/>
      <c r="AQ581" s="41"/>
      <c r="AR581" s="41"/>
    </row>
    <row r="582" spans="26:44" x14ac:dyDescent="0.3">
      <c r="Z582" s="41"/>
      <c r="AA582" s="41"/>
      <c r="AB582" s="41"/>
      <c r="AC582" s="41"/>
      <c r="AD582" s="41"/>
      <c r="AE582" s="41"/>
      <c r="AF582" s="41"/>
      <c r="AG582" s="41"/>
      <c r="AH582" s="41"/>
      <c r="AI582" s="41"/>
      <c r="AJ582" s="41"/>
      <c r="AK582" s="41"/>
      <c r="AL582" s="41"/>
      <c r="AM582" s="41"/>
      <c r="AN582" s="41"/>
      <c r="AO582" s="41"/>
      <c r="AP582" s="41"/>
      <c r="AQ582" s="41"/>
      <c r="AR582" s="41"/>
    </row>
    <row r="583" spans="26:44" x14ac:dyDescent="0.3">
      <c r="Z583" s="41"/>
      <c r="AA583" s="41"/>
      <c r="AB583" s="41"/>
      <c r="AC583" s="41"/>
      <c r="AD583" s="41"/>
      <c r="AE583" s="41"/>
      <c r="AF583" s="41"/>
      <c r="AG583" s="41"/>
      <c r="AH583" s="41"/>
      <c r="AI583" s="41"/>
      <c r="AJ583" s="41"/>
      <c r="AK583" s="41"/>
      <c r="AL583" s="41"/>
      <c r="AM583" s="41"/>
      <c r="AN583" s="41"/>
      <c r="AO583" s="41"/>
      <c r="AP583" s="41"/>
      <c r="AQ583" s="41"/>
      <c r="AR583" s="41"/>
    </row>
    <row r="584" spans="26:44" x14ac:dyDescent="0.3">
      <c r="Z584" s="41"/>
      <c r="AA584" s="41"/>
      <c r="AB584" s="41"/>
      <c r="AC584" s="41"/>
      <c r="AD584" s="41"/>
      <c r="AE584" s="41"/>
      <c r="AF584" s="41"/>
      <c r="AG584" s="41"/>
      <c r="AH584" s="41"/>
      <c r="AI584" s="41"/>
      <c r="AJ584" s="41"/>
      <c r="AK584" s="41"/>
      <c r="AL584" s="41"/>
      <c r="AM584" s="41"/>
      <c r="AN584" s="41"/>
      <c r="AO584" s="41"/>
      <c r="AP584" s="41"/>
      <c r="AQ584" s="41"/>
      <c r="AR584" s="41"/>
    </row>
    <row r="585" spans="26:44" x14ac:dyDescent="0.3">
      <c r="Z585" s="41"/>
      <c r="AA585" s="41"/>
      <c r="AB585" s="41"/>
      <c r="AC585" s="41"/>
      <c r="AD585" s="41"/>
      <c r="AE585" s="41"/>
      <c r="AF585" s="41"/>
      <c r="AG585" s="41"/>
      <c r="AH585" s="41"/>
      <c r="AI585" s="41"/>
      <c r="AJ585" s="41"/>
      <c r="AK585" s="41"/>
      <c r="AL585" s="41"/>
      <c r="AM585" s="41"/>
      <c r="AN585" s="41"/>
      <c r="AO585" s="41"/>
      <c r="AP585" s="41"/>
      <c r="AQ585" s="41"/>
      <c r="AR585" s="41"/>
    </row>
    <row r="586" spans="26:44" x14ac:dyDescent="0.3">
      <c r="Z586" s="41"/>
      <c r="AA586" s="41"/>
      <c r="AB586" s="41"/>
      <c r="AC586" s="41"/>
      <c r="AD586" s="41"/>
      <c r="AE586" s="41"/>
      <c r="AF586" s="41"/>
      <c r="AG586" s="41"/>
      <c r="AH586" s="41"/>
      <c r="AI586" s="41"/>
      <c r="AJ586" s="41"/>
      <c r="AK586" s="41"/>
      <c r="AL586" s="41"/>
      <c r="AM586" s="41"/>
      <c r="AN586" s="41"/>
      <c r="AO586" s="41"/>
      <c r="AP586" s="41"/>
      <c r="AQ586" s="41"/>
      <c r="AR586" s="41"/>
    </row>
    <row r="587" spans="26:44" x14ac:dyDescent="0.3">
      <c r="Z587" s="41"/>
      <c r="AA587" s="41"/>
      <c r="AB587" s="41"/>
      <c r="AC587" s="41"/>
      <c r="AD587" s="41"/>
      <c r="AE587" s="41"/>
      <c r="AF587" s="41"/>
      <c r="AG587" s="41"/>
      <c r="AH587" s="41"/>
      <c r="AI587" s="41"/>
      <c r="AJ587" s="41"/>
      <c r="AK587" s="41"/>
      <c r="AL587" s="41"/>
      <c r="AM587" s="41"/>
      <c r="AN587" s="41"/>
      <c r="AO587" s="41"/>
      <c r="AP587" s="41"/>
      <c r="AQ587" s="41"/>
      <c r="AR587" s="41"/>
    </row>
    <row r="588" spans="26:44" x14ac:dyDescent="0.3">
      <c r="Z588" s="41"/>
      <c r="AA588" s="41"/>
      <c r="AB588" s="41"/>
      <c r="AC588" s="41"/>
      <c r="AD588" s="41"/>
      <c r="AE588" s="41"/>
      <c r="AF588" s="41"/>
      <c r="AG588" s="41"/>
      <c r="AH588" s="41"/>
      <c r="AI588" s="41"/>
      <c r="AJ588" s="41"/>
      <c r="AK588" s="41"/>
      <c r="AL588" s="41"/>
      <c r="AM588" s="41"/>
      <c r="AN588" s="41"/>
      <c r="AO588" s="41"/>
      <c r="AP588" s="41"/>
      <c r="AQ588" s="41"/>
      <c r="AR588" s="41"/>
    </row>
    <row r="589" spans="26:44" x14ac:dyDescent="0.3">
      <c r="Z589" s="41"/>
      <c r="AA589" s="41"/>
      <c r="AB589" s="41"/>
      <c r="AC589" s="41"/>
      <c r="AD589" s="41"/>
      <c r="AE589" s="41"/>
      <c r="AF589" s="41"/>
      <c r="AG589" s="41"/>
      <c r="AH589" s="41"/>
      <c r="AI589" s="41"/>
      <c r="AJ589" s="41"/>
      <c r="AK589" s="41"/>
      <c r="AL589" s="41"/>
      <c r="AM589" s="41"/>
      <c r="AN589" s="41"/>
      <c r="AO589" s="41"/>
      <c r="AP589" s="41"/>
      <c r="AQ589" s="41"/>
      <c r="AR589" s="41"/>
    </row>
    <row r="590" spans="26:44" x14ac:dyDescent="0.3">
      <c r="Z590" s="41"/>
      <c r="AA590" s="41"/>
      <c r="AB590" s="41"/>
      <c r="AC590" s="41"/>
      <c r="AD590" s="41"/>
      <c r="AE590" s="41"/>
      <c r="AF590" s="41"/>
      <c r="AG590" s="41"/>
      <c r="AH590" s="41"/>
      <c r="AI590" s="41"/>
      <c r="AJ590" s="41"/>
      <c r="AK590" s="41"/>
      <c r="AL590" s="41"/>
      <c r="AM590" s="41"/>
      <c r="AN590" s="41"/>
      <c r="AO590" s="41"/>
      <c r="AP590" s="41"/>
      <c r="AQ590" s="41"/>
      <c r="AR590" s="41"/>
    </row>
    <row r="591" spans="26:44" x14ac:dyDescent="0.3">
      <c r="Z591" s="41"/>
      <c r="AA591" s="41"/>
      <c r="AB591" s="41"/>
      <c r="AC591" s="41"/>
      <c r="AD591" s="41"/>
      <c r="AE591" s="41"/>
      <c r="AF591" s="41"/>
      <c r="AG591" s="41"/>
      <c r="AH591" s="41"/>
      <c r="AI591" s="41"/>
      <c r="AJ591" s="41"/>
      <c r="AK591" s="41"/>
      <c r="AL591" s="41"/>
      <c r="AM591" s="41"/>
      <c r="AN591" s="41"/>
      <c r="AO591" s="41"/>
      <c r="AP591" s="41"/>
      <c r="AQ591" s="41"/>
      <c r="AR591" s="41"/>
    </row>
    <row r="592" spans="26:44" x14ac:dyDescent="0.3">
      <c r="Z592" s="41"/>
      <c r="AA592" s="41"/>
      <c r="AB592" s="41"/>
      <c r="AC592" s="41"/>
      <c r="AD592" s="41"/>
      <c r="AE592" s="41"/>
      <c r="AF592" s="41"/>
      <c r="AG592" s="41"/>
      <c r="AH592" s="41"/>
      <c r="AI592" s="41"/>
      <c r="AJ592" s="41"/>
      <c r="AK592" s="41"/>
      <c r="AL592" s="41"/>
      <c r="AM592" s="41"/>
      <c r="AN592" s="41"/>
      <c r="AO592" s="41"/>
      <c r="AP592" s="41"/>
      <c r="AQ592" s="41"/>
      <c r="AR592" s="41"/>
    </row>
    <row r="593" spans="26:44" x14ac:dyDescent="0.3">
      <c r="Z593" s="41"/>
      <c r="AA593" s="41"/>
      <c r="AB593" s="41"/>
      <c r="AC593" s="41"/>
      <c r="AD593" s="41"/>
      <c r="AE593" s="41"/>
      <c r="AF593" s="41"/>
      <c r="AG593" s="41"/>
      <c r="AH593" s="41"/>
      <c r="AI593" s="41"/>
      <c r="AJ593" s="41"/>
      <c r="AK593" s="41"/>
      <c r="AL593" s="41"/>
      <c r="AM593" s="41"/>
      <c r="AN593" s="41"/>
      <c r="AO593" s="41"/>
      <c r="AP593" s="41"/>
      <c r="AQ593" s="41"/>
      <c r="AR593" s="41"/>
    </row>
    <row r="594" spans="26:44" x14ac:dyDescent="0.3">
      <c r="Z594" s="41"/>
      <c r="AA594" s="41"/>
      <c r="AB594" s="41"/>
      <c r="AC594" s="41"/>
      <c r="AD594" s="41"/>
      <c r="AE594" s="41"/>
      <c r="AF594" s="41"/>
      <c r="AG594" s="41"/>
      <c r="AH594" s="41"/>
      <c r="AI594" s="41"/>
      <c r="AJ594" s="41"/>
      <c r="AK594" s="41"/>
      <c r="AL594" s="41"/>
      <c r="AM594" s="41"/>
      <c r="AN594" s="41"/>
      <c r="AO594" s="41"/>
      <c r="AP594" s="41"/>
      <c r="AQ594" s="41"/>
      <c r="AR594" s="41"/>
    </row>
    <row r="595" spans="26:44" x14ac:dyDescent="0.3">
      <c r="Z595" s="41"/>
      <c r="AA595" s="41"/>
      <c r="AB595" s="41"/>
      <c r="AC595" s="41"/>
      <c r="AD595" s="41"/>
      <c r="AE595" s="41"/>
      <c r="AF595" s="41"/>
      <c r="AG595" s="41"/>
      <c r="AH595" s="41"/>
      <c r="AI595" s="41"/>
      <c r="AJ595" s="41"/>
      <c r="AK595" s="41"/>
      <c r="AL595" s="41"/>
      <c r="AM595" s="41"/>
      <c r="AN595" s="41"/>
      <c r="AO595" s="41"/>
      <c r="AP595" s="41"/>
      <c r="AQ595" s="41"/>
      <c r="AR595" s="41"/>
    </row>
    <row r="596" spans="26:44" x14ac:dyDescent="0.3">
      <c r="Z596" s="41"/>
      <c r="AA596" s="41"/>
      <c r="AB596" s="41"/>
      <c r="AC596" s="41"/>
      <c r="AD596" s="41"/>
      <c r="AE596" s="41"/>
      <c r="AF596" s="41"/>
      <c r="AG596" s="41"/>
      <c r="AH596" s="41"/>
      <c r="AI596" s="41"/>
      <c r="AJ596" s="41"/>
      <c r="AK596" s="41"/>
      <c r="AL596" s="41"/>
      <c r="AM596" s="41"/>
      <c r="AN596" s="41"/>
      <c r="AO596" s="41"/>
      <c r="AP596" s="41"/>
      <c r="AQ596" s="41"/>
      <c r="AR596" s="41"/>
    </row>
    <row r="597" spans="26:44" x14ac:dyDescent="0.3">
      <c r="Z597" s="41"/>
      <c r="AA597" s="41"/>
      <c r="AB597" s="41"/>
      <c r="AC597" s="41"/>
      <c r="AD597" s="41"/>
      <c r="AE597" s="41"/>
      <c r="AF597" s="41"/>
      <c r="AG597" s="41"/>
      <c r="AH597" s="41"/>
      <c r="AI597" s="41"/>
      <c r="AJ597" s="41"/>
      <c r="AK597" s="41"/>
      <c r="AL597" s="41"/>
      <c r="AM597" s="41"/>
      <c r="AN597" s="41"/>
      <c r="AO597" s="41"/>
      <c r="AP597" s="41"/>
      <c r="AQ597" s="41"/>
      <c r="AR597" s="41"/>
    </row>
    <row r="598" spans="26:44" x14ac:dyDescent="0.3">
      <c r="Z598" s="41"/>
      <c r="AA598" s="41"/>
      <c r="AB598" s="41"/>
      <c r="AC598" s="41"/>
      <c r="AD598" s="41"/>
      <c r="AE598" s="41"/>
      <c r="AF598" s="41"/>
      <c r="AG598" s="41"/>
      <c r="AH598" s="41"/>
      <c r="AI598" s="41"/>
      <c r="AJ598" s="41"/>
      <c r="AK598" s="41"/>
      <c r="AL598" s="41"/>
      <c r="AM598" s="41"/>
      <c r="AN598" s="41"/>
      <c r="AO598" s="41"/>
      <c r="AP598" s="41"/>
      <c r="AQ598" s="41"/>
      <c r="AR598" s="41"/>
    </row>
    <row r="599" spans="26:44" x14ac:dyDescent="0.3">
      <c r="Z599" s="41"/>
      <c r="AA599" s="41"/>
      <c r="AB599" s="41"/>
      <c r="AC599" s="41"/>
      <c r="AD599" s="41"/>
      <c r="AE599" s="41"/>
      <c r="AF599" s="41"/>
      <c r="AG599" s="41"/>
      <c r="AH599" s="41"/>
      <c r="AI599" s="41"/>
      <c r="AJ599" s="41"/>
      <c r="AK599" s="41"/>
      <c r="AL599" s="41"/>
      <c r="AM599" s="41"/>
      <c r="AN599" s="41"/>
      <c r="AO599" s="41"/>
      <c r="AP599" s="41"/>
      <c r="AQ599" s="41"/>
      <c r="AR599" s="41"/>
    </row>
    <row r="600" spans="26:44" x14ac:dyDescent="0.3">
      <c r="Z600" s="41"/>
      <c r="AA600" s="41"/>
      <c r="AB600" s="41"/>
      <c r="AC600" s="41"/>
      <c r="AD600" s="41"/>
      <c r="AE600" s="41"/>
      <c r="AF600" s="41"/>
      <c r="AG600" s="41"/>
      <c r="AH600" s="41"/>
      <c r="AI600" s="41"/>
      <c r="AJ600" s="41"/>
      <c r="AK600" s="41"/>
      <c r="AL600" s="41"/>
      <c r="AM600" s="41"/>
      <c r="AN600" s="41"/>
      <c r="AO600" s="41"/>
      <c r="AP600" s="41"/>
      <c r="AQ600" s="41"/>
      <c r="AR600" s="41"/>
    </row>
    <row r="601" spans="26:44" x14ac:dyDescent="0.3">
      <c r="Z601" s="41"/>
      <c r="AA601" s="41"/>
      <c r="AB601" s="41"/>
      <c r="AC601" s="41"/>
      <c r="AD601" s="41"/>
      <c r="AE601" s="41"/>
      <c r="AF601" s="41"/>
      <c r="AG601" s="41"/>
      <c r="AH601" s="41"/>
      <c r="AI601" s="41"/>
      <c r="AJ601" s="41"/>
      <c r="AK601" s="41"/>
      <c r="AL601" s="41"/>
      <c r="AM601" s="41"/>
      <c r="AN601" s="41"/>
      <c r="AO601" s="41"/>
      <c r="AP601" s="41"/>
      <c r="AQ601" s="41"/>
      <c r="AR601" s="41"/>
    </row>
    <row r="602" spans="26:44" x14ac:dyDescent="0.3">
      <c r="Z602" s="41"/>
      <c r="AA602" s="41"/>
      <c r="AB602" s="41"/>
      <c r="AC602" s="41"/>
      <c r="AD602" s="41"/>
      <c r="AE602" s="41"/>
      <c r="AF602" s="41"/>
      <c r="AG602" s="41"/>
      <c r="AH602" s="41"/>
      <c r="AI602" s="41"/>
      <c r="AJ602" s="41"/>
      <c r="AK602" s="41"/>
      <c r="AL602" s="41"/>
      <c r="AM602" s="41"/>
      <c r="AN602" s="41"/>
      <c r="AO602" s="41"/>
      <c r="AP602" s="41"/>
      <c r="AQ602" s="41"/>
      <c r="AR602" s="41"/>
    </row>
    <row r="603" spans="26:44" x14ac:dyDescent="0.3">
      <c r="Z603" s="41"/>
      <c r="AA603" s="41"/>
      <c r="AB603" s="41"/>
      <c r="AC603" s="41"/>
      <c r="AD603" s="41"/>
      <c r="AE603" s="41"/>
      <c r="AF603" s="41"/>
      <c r="AG603" s="41"/>
      <c r="AH603" s="41"/>
      <c r="AI603" s="41"/>
      <c r="AJ603" s="41"/>
      <c r="AK603" s="41"/>
      <c r="AL603" s="41"/>
      <c r="AM603" s="41"/>
      <c r="AN603" s="41"/>
      <c r="AO603" s="41"/>
      <c r="AP603" s="41"/>
      <c r="AQ603" s="41"/>
      <c r="AR603" s="41"/>
    </row>
    <row r="604" spans="26:44" x14ac:dyDescent="0.3">
      <c r="Z604" s="41"/>
      <c r="AA604" s="41"/>
      <c r="AB604" s="41"/>
      <c r="AC604" s="41"/>
      <c r="AD604" s="41"/>
      <c r="AE604" s="41"/>
      <c r="AF604" s="41"/>
      <c r="AG604" s="41"/>
      <c r="AH604" s="41"/>
      <c r="AI604" s="41"/>
      <c r="AJ604" s="41"/>
      <c r="AK604" s="41"/>
      <c r="AL604" s="41"/>
      <c r="AM604" s="41"/>
      <c r="AN604" s="41"/>
      <c r="AO604" s="41"/>
      <c r="AP604" s="41"/>
      <c r="AQ604" s="41"/>
      <c r="AR604" s="41"/>
    </row>
    <row r="605" spans="26:44" x14ac:dyDescent="0.3">
      <c r="Z605" s="41"/>
      <c r="AA605" s="41"/>
      <c r="AB605" s="41"/>
      <c r="AC605" s="41"/>
      <c r="AD605" s="41"/>
      <c r="AE605" s="41"/>
      <c r="AF605" s="41"/>
      <c r="AG605" s="41"/>
      <c r="AH605" s="41"/>
      <c r="AI605" s="41"/>
      <c r="AJ605" s="41"/>
      <c r="AK605" s="41"/>
      <c r="AL605" s="41"/>
      <c r="AM605" s="41"/>
      <c r="AN605" s="41"/>
      <c r="AO605" s="41"/>
      <c r="AP605" s="41"/>
      <c r="AQ605" s="41"/>
      <c r="AR605" s="41"/>
    </row>
    <row r="606" spans="26:44" x14ac:dyDescent="0.3">
      <c r="Z606" s="41"/>
      <c r="AA606" s="41"/>
      <c r="AB606" s="41"/>
      <c r="AC606" s="41"/>
      <c r="AD606" s="41"/>
      <c r="AE606" s="41"/>
      <c r="AF606" s="41"/>
      <c r="AG606" s="41"/>
      <c r="AH606" s="41"/>
      <c r="AI606" s="41"/>
      <c r="AJ606" s="41"/>
      <c r="AK606" s="41"/>
      <c r="AL606" s="41"/>
      <c r="AM606" s="41"/>
      <c r="AN606" s="41"/>
      <c r="AO606" s="41"/>
      <c r="AP606" s="41"/>
      <c r="AQ606" s="41"/>
      <c r="AR606" s="41"/>
    </row>
    <row r="607" spans="26:44" x14ac:dyDescent="0.3">
      <c r="Z607" s="41"/>
      <c r="AA607" s="41"/>
      <c r="AB607" s="41"/>
      <c r="AC607" s="41"/>
      <c r="AD607" s="41"/>
      <c r="AE607" s="41"/>
      <c r="AF607" s="41"/>
      <c r="AG607" s="41"/>
      <c r="AH607" s="41"/>
      <c r="AI607" s="41"/>
      <c r="AJ607" s="41"/>
      <c r="AK607" s="41"/>
      <c r="AL607" s="41"/>
      <c r="AM607" s="41"/>
      <c r="AN607" s="41"/>
      <c r="AO607" s="41"/>
      <c r="AP607" s="41"/>
      <c r="AQ607" s="41"/>
      <c r="AR607" s="41"/>
    </row>
    <row r="608" spans="26:44" x14ac:dyDescent="0.3">
      <c r="Z608" s="41"/>
      <c r="AA608" s="41"/>
      <c r="AB608" s="41"/>
      <c r="AC608" s="41"/>
      <c r="AD608" s="41"/>
      <c r="AE608" s="41"/>
      <c r="AF608" s="41"/>
      <c r="AG608" s="41"/>
      <c r="AH608" s="41"/>
      <c r="AI608" s="41"/>
      <c r="AJ608" s="41"/>
      <c r="AK608" s="41"/>
      <c r="AL608" s="41"/>
      <c r="AM608" s="41"/>
      <c r="AN608" s="41"/>
      <c r="AO608" s="41"/>
      <c r="AP608" s="41"/>
      <c r="AQ608" s="41"/>
      <c r="AR608" s="41"/>
    </row>
    <row r="609" spans="26:44" x14ac:dyDescent="0.3">
      <c r="Z609" s="41"/>
      <c r="AA609" s="41"/>
      <c r="AB609" s="41"/>
      <c r="AC609" s="41"/>
      <c r="AD609" s="41"/>
      <c r="AE609" s="41"/>
      <c r="AF609" s="41"/>
      <c r="AG609" s="41"/>
      <c r="AH609" s="41"/>
      <c r="AI609" s="41"/>
      <c r="AJ609" s="41"/>
      <c r="AK609" s="41"/>
      <c r="AL609" s="41"/>
      <c r="AM609" s="41"/>
      <c r="AN609" s="41"/>
      <c r="AO609" s="41"/>
      <c r="AP609" s="41"/>
      <c r="AQ609" s="41"/>
      <c r="AR609" s="41"/>
    </row>
    <row r="610" spans="26:44" x14ac:dyDescent="0.3">
      <c r="Z610" s="41"/>
      <c r="AA610" s="41"/>
      <c r="AB610" s="41"/>
      <c r="AC610" s="41"/>
      <c r="AD610" s="41"/>
      <c r="AE610" s="41"/>
      <c r="AF610" s="41"/>
      <c r="AG610" s="41"/>
      <c r="AH610" s="41"/>
      <c r="AI610" s="41"/>
      <c r="AJ610" s="41"/>
      <c r="AK610" s="41"/>
      <c r="AL610" s="41"/>
      <c r="AM610" s="41"/>
      <c r="AN610" s="41"/>
      <c r="AO610" s="41"/>
      <c r="AP610" s="41"/>
      <c r="AQ610" s="41"/>
      <c r="AR610" s="41"/>
    </row>
    <row r="611" spans="26:44" x14ac:dyDescent="0.3">
      <c r="Z611" s="41"/>
      <c r="AA611" s="41"/>
      <c r="AB611" s="41"/>
      <c r="AC611" s="41"/>
      <c r="AD611" s="41"/>
      <c r="AE611" s="41"/>
      <c r="AF611" s="41"/>
      <c r="AG611" s="41"/>
      <c r="AH611" s="41"/>
      <c r="AI611" s="41"/>
      <c r="AJ611" s="41"/>
      <c r="AK611" s="41"/>
      <c r="AL611" s="41"/>
      <c r="AM611" s="41"/>
      <c r="AN611" s="41"/>
      <c r="AO611" s="41"/>
      <c r="AP611" s="41"/>
      <c r="AQ611" s="41"/>
      <c r="AR611" s="41"/>
    </row>
    <row r="612" spans="26:44" x14ac:dyDescent="0.3">
      <c r="Z612" s="41"/>
      <c r="AA612" s="41"/>
      <c r="AB612" s="41"/>
      <c r="AC612" s="41"/>
      <c r="AD612" s="41"/>
      <c r="AE612" s="41"/>
      <c r="AF612" s="41"/>
      <c r="AG612" s="41"/>
      <c r="AH612" s="41"/>
      <c r="AI612" s="41"/>
      <c r="AJ612" s="41"/>
      <c r="AK612" s="41"/>
      <c r="AL612" s="41"/>
      <c r="AM612" s="41"/>
      <c r="AN612" s="41"/>
      <c r="AO612" s="41"/>
      <c r="AP612" s="41"/>
      <c r="AQ612" s="41"/>
      <c r="AR612" s="41"/>
    </row>
    <row r="613" spans="26:44" x14ac:dyDescent="0.3">
      <c r="Z613" s="41"/>
      <c r="AA613" s="41"/>
      <c r="AB613" s="41"/>
      <c r="AC613" s="41"/>
      <c r="AD613" s="41"/>
      <c r="AE613" s="41"/>
      <c r="AF613" s="41"/>
      <c r="AG613" s="41"/>
      <c r="AH613" s="41"/>
      <c r="AI613" s="41"/>
      <c r="AJ613" s="41"/>
      <c r="AK613" s="41"/>
      <c r="AL613" s="41"/>
      <c r="AM613" s="41"/>
      <c r="AN613" s="41"/>
      <c r="AO613" s="41"/>
      <c r="AP613" s="41"/>
      <c r="AQ613" s="41"/>
      <c r="AR613" s="41"/>
    </row>
    <row r="614" spans="26:44" x14ac:dyDescent="0.3">
      <c r="Z614" s="41"/>
      <c r="AA614" s="41"/>
      <c r="AB614" s="41"/>
      <c r="AC614" s="41"/>
      <c r="AD614" s="41"/>
      <c r="AE614" s="41"/>
      <c r="AF614" s="41"/>
      <c r="AG614" s="41"/>
      <c r="AH614" s="41"/>
      <c r="AI614" s="41"/>
      <c r="AJ614" s="41"/>
      <c r="AK614" s="41"/>
      <c r="AL614" s="41"/>
      <c r="AM614" s="41"/>
      <c r="AN614" s="41"/>
      <c r="AO614" s="41"/>
      <c r="AP614" s="41"/>
      <c r="AQ614" s="41"/>
      <c r="AR614" s="41"/>
    </row>
    <row r="615" spans="26:44" x14ac:dyDescent="0.3">
      <c r="Z615" s="41"/>
      <c r="AA615" s="41"/>
      <c r="AB615" s="41"/>
      <c r="AC615" s="41"/>
      <c r="AD615" s="41"/>
      <c r="AE615" s="41"/>
      <c r="AF615" s="41"/>
      <c r="AG615" s="41"/>
      <c r="AH615" s="41"/>
      <c r="AI615" s="41"/>
      <c r="AJ615" s="41"/>
      <c r="AK615" s="41"/>
      <c r="AL615" s="41"/>
      <c r="AM615" s="41"/>
      <c r="AN615" s="41"/>
      <c r="AO615" s="41"/>
      <c r="AP615" s="41"/>
      <c r="AQ615" s="41"/>
      <c r="AR615" s="41"/>
    </row>
    <row r="616" spans="26:44" x14ac:dyDescent="0.3">
      <c r="Z616" s="41"/>
      <c r="AA616" s="41"/>
      <c r="AB616" s="41"/>
      <c r="AC616" s="41"/>
      <c r="AD616" s="41"/>
      <c r="AE616" s="41"/>
      <c r="AF616" s="41"/>
      <c r="AG616" s="41"/>
      <c r="AH616" s="41"/>
      <c r="AI616" s="41"/>
      <c r="AJ616" s="41"/>
      <c r="AK616" s="41"/>
      <c r="AL616" s="41"/>
      <c r="AM616" s="41"/>
      <c r="AN616" s="41"/>
      <c r="AO616" s="41"/>
      <c r="AP616" s="41"/>
      <c r="AQ616" s="41"/>
      <c r="AR616" s="41"/>
    </row>
    <row r="617" spans="26:44" x14ac:dyDescent="0.3">
      <c r="Z617" s="41"/>
      <c r="AA617" s="41"/>
      <c r="AB617" s="41"/>
      <c r="AC617" s="41"/>
      <c r="AD617" s="41"/>
      <c r="AE617" s="41"/>
      <c r="AF617" s="41"/>
      <c r="AG617" s="41"/>
      <c r="AH617" s="41"/>
      <c r="AI617" s="41"/>
      <c r="AJ617" s="41"/>
      <c r="AK617" s="41"/>
      <c r="AL617" s="41"/>
      <c r="AM617" s="41"/>
      <c r="AN617" s="41"/>
      <c r="AO617" s="41"/>
      <c r="AP617" s="41"/>
      <c r="AQ617" s="41"/>
      <c r="AR617" s="41"/>
    </row>
    <row r="618" spans="26:44" x14ac:dyDescent="0.3">
      <c r="Z618" s="41"/>
      <c r="AA618" s="41"/>
      <c r="AB618" s="41"/>
      <c r="AC618" s="41"/>
      <c r="AD618" s="41"/>
      <c r="AE618" s="41"/>
      <c r="AF618" s="41"/>
      <c r="AG618" s="41"/>
      <c r="AH618" s="41"/>
      <c r="AI618" s="41"/>
      <c r="AJ618" s="41"/>
      <c r="AK618" s="41"/>
      <c r="AL618" s="41"/>
      <c r="AM618" s="41"/>
      <c r="AN618" s="41"/>
      <c r="AO618" s="41"/>
      <c r="AP618" s="41"/>
      <c r="AQ618" s="41"/>
      <c r="AR618" s="41"/>
    </row>
    <row r="619" spans="26:44" x14ac:dyDescent="0.3">
      <c r="Z619" s="41"/>
      <c r="AA619" s="41"/>
      <c r="AB619" s="41"/>
      <c r="AC619" s="41"/>
      <c r="AD619" s="41"/>
      <c r="AE619" s="41"/>
      <c r="AF619" s="41"/>
      <c r="AG619" s="41"/>
      <c r="AH619" s="41"/>
      <c r="AI619" s="41"/>
      <c r="AJ619" s="41"/>
      <c r="AK619" s="41"/>
      <c r="AL619" s="41"/>
      <c r="AM619" s="41"/>
      <c r="AN619" s="41"/>
      <c r="AO619" s="41"/>
      <c r="AP619" s="41"/>
      <c r="AQ619" s="41"/>
      <c r="AR619" s="41"/>
    </row>
    <row r="620" spans="26:44" x14ac:dyDescent="0.3">
      <c r="Z620" s="41"/>
      <c r="AA620" s="41"/>
      <c r="AB620" s="41"/>
      <c r="AC620" s="41"/>
      <c r="AD620" s="41"/>
      <c r="AE620" s="41"/>
      <c r="AF620" s="41"/>
      <c r="AG620" s="41"/>
      <c r="AH620" s="41"/>
      <c r="AI620" s="41"/>
      <c r="AJ620" s="41"/>
      <c r="AK620" s="41"/>
      <c r="AL620" s="41"/>
      <c r="AM620" s="41"/>
      <c r="AN620" s="41"/>
      <c r="AO620" s="41"/>
      <c r="AP620" s="41"/>
      <c r="AQ620" s="41"/>
      <c r="AR620" s="41"/>
    </row>
    <row r="621" spans="26:44" x14ac:dyDescent="0.3">
      <c r="Z621" s="41"/>
      <c r="AA621" s="41"/>
      <c r="AB621" s="41"/>
      <c r="AC621" s="41"/>
      <c r="AD621" s="41"/>
      <c r="AE621" s="41"/>
      <c r="AF621" s="41"/>
      <c r="AG621" s="41"/>
      <c r="AH621" s="41"/>
      <c r="AI621" s="41"/>
      <c r="AJ621" s="41"/>
      <c r="AK621" s="41"/>
      <c r="AL621" s="41"/>
      <c r="AM621" s="41"/>
      <c r="AN621" s="41"/>
      <c r="AO621" s="41"/>
      <c r="AP621" s="41"/>
      <c r="AQ621" s="41"/>
      <c r="AR621" s="41"/>
    </row>
    <row r="622" spans="26:44" x14ac:dyDescent="0.3">
      <c r="Z622" s="41"/>
      <c r="AA622" s="41"/>
      <c r="AB622" s="41"/>
      <c r="AC622" s="41"/>
      <c r="AD622" s="41"/>
      <c r="AE622" s="41"/>
      <c r="AF622" s="41"/>
      <c r="AG622" s="41"/>
      <c r="AH622" s="41"/>
      <c r="AI622" s="41"/>
      <c r="AJ622" s="41"/>
      <c r="AK622" s="41"/>
      <c r="AL622" s="41"/>
      <c r="AM622" s="41"/>
      <c r="AN622" s="41"/>
      <c r="AO622" s="41"/>
      <c r="AP622" s="41"/>
      <c r="AQ622" s="41"/>
      <c r="AR622" s="41"/>
    </row>
    <row r="623" spans="26:44" x14ac:dyDescent="0.3">
      <c r="Z623" s="41"/>
      <c r="AA623" s="41"/>
      <c r="AB623" s="41"/>
      <c r="AC623" s="41"/>
      <c r="AD623" s="41"/>
      <c r="AE623" s="41"/>
      <c r="AF623" s="41"/>
      <c r="AG623" s="41"/>
      <c r="AH623" s="41"/>
      <c r="AI623" s="41"/>
      <c r="AJ623" s="41"/>
      <c r="AK623" s="41"/>
      <c r="AL623" s="41"/>
      <c r="AM623" s="41"/>
      <c r="AN623" s="41"/>
      <c r="AO623" s="41"/>
      <c r="AP623" s="41"/>
      <c r="AQ623" s="41"/>
      <c r="AR623" s="41"/>
    </row>
    <row r="624" spans="26:44" x14ac:dyDescent="0.3">
      <c r="Z624" s="41"/>
      <c r="AA624" s="41"/>
      <c r="AB624" s="41"/>
      <c r="AC624" s="41"/>
      <c r="AD624" s="41"/>
      <c r="AE624" s="41"/>
      <c r="AF624" s="41"/>
      <c r="AG624" s="41"/>
      <c r="AH624" s="41"/>
      <c r="AI624" s="41"/>
      <c r="AJ624" s="41"/>
      <c r="AK624" s="41"/>
      <c r="AL624" s="41"/>
      <c r="AM624" s="41"/>
      <c r="AN624" s="41"/>
      <c r="AO624" s="41"/>
      <c r="AP624" s="41"/>
      <c r="AQ624" s="41"/>
      <c r="AR624" s="41"/>
    </row>
    <row r="625" spans="26:44" x14ac:dyDescent="0.3">
      <c r="Z625" s="41"/>
      <c r="AA625" s="41"/>
      <c r="AB625" s="41"/>
      <c r="AC625" s="41"/>
      <c r="AD625" s="41"/>
      <c r="AE625" s="41"/>
      <c r="AF625" s="41"/>
      <c r="AG625" s="41"/>
      <c r="AH625" s="41"/>
      <c r="AI625" s="41"/>
      <c r="AJ625" s="41"/>
      <c r="AK625" s="41"/>
      <c r="AL625" s="41"/>
      <c r="AM625" s="41"/>
      <c r="AN625" s="41"/>
      <c r="AO625" s="41"/>
      <c r="AP625" s="41"/>
      <c r="AQ625" s="41"/>
      <c r="AR625" s="41"/>
    </row>
    <row r="626" spans="26:44" x14ac:dyDescent="0.3">
      <c r="Z626" s="41"/>
      <c r="AA626" s="41"/>
      <c r="AB626" s="41"/>
      <c r="AC626" s="41"/>
      <c r="AD626" s="41"/>
      <c r="AE626" s="41"/>
      <c r="AF626" s="41"/>
      <c r="AG626" s="41"/>
      <c r="AH626" s="41"/>
      <c r="AI626" s="41"/>
      <c r="AJ626" s="41"/>
      <c r="AK626" s="41"/>
      <c r="AL626" s="41"/>
      <c r="AM626" s="41"/>
      <c r="AN626" s="41"/>
      <c r="AO626" s="41"/>
      <c r="AP626" s="41"/>
      <c r="AQ626" s="41"/>
      <c r="AR626" s="41"/>
    </row>
    <row r="627" spans="26:44" x14ac:dyDescent="0.3">
      <c r="Z627" s="41"/>
      <c r="AA627" s="41"/>
      <c r="AB627" s="41"/>
      <c r="AC627" s="41"/>
      <c r="AD627" s="41"/>
      <c r="AE627" s="41"/>
      <c r="AF627" s="41"/>
      <c r="AG627" s="41"/>
      <c r="AH627" s="41"/>
      <c r="AI627" s="41"/>
      <c r="AJ627" s="41"/>
      <c r="AK627" s="41"/>
      <c r="AL627" s="41"/>
      <c r="AM627" s="41"/>
      <c r="AN627" s="41"/>
      <c r="AO627" s="41"/>
      <c r="AP627" s="41"/>
      <c r="AQ627" s="41"/>
      <c r="AR627" s="41"/>
    </row>
    <row r="628" spans="26:44" x14ac:dyDescent="0.3">
      <c r="Z628" s="41"/>
      <c r="AA628" s="41"/>
      <c r="AB628" s="41"/>
      <c r="AC628" s="41"/>
      <c r="AD628" s="41"/>
      <c r="AE628" s="41"/>
      <c r="AF628" s="41"/>
      <c r="AG628" s="41"/>
      <c r="AH628" s="41"/>
      <c r="AI628" s="41"/>
      <c r="AJ628" s="41"/>
      <c r="AK628" s="41"/>
      <c r="AL628" s="41"/>
      <c r="AM628" s="41"/>
      <c r="AN628" s="41"/>
      <c r="AO628" s="41"/>
      <c r="AP628" s="41"/>
      <c r="AQ628" s="41"/>
      <c r="AR628" s="41"/>
    </row>
    <row r="629" spans="26:44" x14ac:dyDescent="0.3">
      <c r="Z629" s="41"/>
      <c r="AA629" s="41"/>
      <c r="AB629" s="41"/>
      <c r="AC629" s="41"/>
      <c r="AD629" s="41"/>
      <c r="AE629" s="41"/>
      <c r="AF629" s="41"/>
      <c r="AG629" s="41"/>
      <c r="AH629" s="41"/>
      <c r="AI629" s="41"/>
      <c r="AJ629" s="41"/>
      <c r="AK629" s="41"/>
      <c r="AL629" s="41"/>
      <c r="AM629" s="41"/>
      <c r="AN629" s="41"/>
      <c r="AO629" s="41"/>
      <c r="AP629" s="41"/>
      <c r="AQ629" s="41"/>
      <c r="AR629" s="41"/>
    </row>
    <row r="630" spans="26:44" x14ac:dyDescent="0.3">
      <c r="Z630" s="41"/>
      <c r="AA630" s="41"/>
      <c r="AB630" s="41"/>
      <c r="AC630" s="41"/>
      <c r="AD630" s="41"/>
      <c r="AE630" s="41"/>
      <c r="AF630" s="41"/>
      <c r="AG630" s="41"/>
      <c r="AH630" s="41"/>
      <c r="AI630" s="41"/>
      <c r="AJ630" s="41"/>
      <c r="AK630" s="41"/>
      <c r="AL630" s="41"/>
      <c r="AM630" s="41"/>
      <c r="AN630" s="41"/>
      <c r="AO630" s="41"/>
      <c r="AP630" s="41"/>
      <c r="AQ630" s="41"/>
      <c r="AR630" s="41"/>
    </row>
    <row r="631" spans="26:44" x14ac:dyDescent="0.3">
      <c r="Z631" s="41"/>
      <c r="AA631" s="41"/>
      <c r="AB631" s="41"/>
      <c r="AC631" s="41"/>
      <c r="AD631" s="41"/>
      <c r="AE631" s="41"/>
      <c r="AF631" s="41"/>
      <c r="AG631" s="41"/>
      <c r="AH631" s="41"/>
      <c r="AI631" s="41"/>
      <c r="AJ631" s="41"/>
      <c r="AK631" s="41"/>
      <c r="AL631" s="41"/>
      <c r="AM631" s="41"/>
      <c r="AN631" s="41"/>
      <c r="AO631" s="41"/>
      <c r="AP631" s="41"/>
      <c r="AQ631" s="41"/>
      <c r="AR631" s="41"/>
    </row>
    <row r="632" spans="26:44" x14ac:dyDescent="0.3">
      <c r="Z632" s="41"/>
      <c r="AA632" s="41"/>
      <c r="AB632" s="41"/>
      <c r="AC632" s="41"/>
      <c r="AD632" s="41"/>
      <c r="AE632" s="41"/>
      <c r="AF632" s="41"/>
      <c r="AG632" s="41"/>
      <c r="AH632" s="41"/>
      <c r="AI632" s="41"/>
      <c r="AJ632" s="41"/>
      <c r="AK632" s="41"/>
      <c r="AL632" s="41"/>
      <c r="AM632" s="41"/>
      <c r="AN632" s="41"/>
      <c r="AO632" s="41"/>
      <c r="AP632" s="41"/>
      <c r="AQ632" s="41"/>
      <c r="AR632" s="41"/>
    </row>
    <row r="633" spans="26:44" x14ac:dyDescent="0.3">
      <c r="Z633" s="41"/>
      <c r="AA633" s="41"/>
      <c r="AB633" s="41"/>
      <c r="AC633" s="41"/>
      <c r="AD633" s="41"/>
      <c r="AE633" s="41"/>
      <c r="AF633" s="41"/>
      <c r="AG633" s="41"/>
      <c r="AH633" s="41"/>
      <c r="AI633" s="41"/>
      <c r="AJ633" s="41"/>
      <c r="AK633" s="41"/>
      <c r="AL633" s="41"/>
      <c r="AM633" s="41"/>
      <c r="AN633" s="41"/>
      <c r="AO633" s="41"/>
      <c r="AP633" s="41"/>
      <c r="AQ633" s="41"/>
      <c r="AR633" s="41"/>
    </row>
    <row r="634" spans="26:44" x14ac:dyDescent="0.3">
      <c r="Z634" s="41"/>
      <c r="AA634" s="41"/>
      <c r="AB634" s="41"/>
      <c r="AC634" s="41"/>
      <c r="AD634" s="41"/>
      <c r="AE634" s="41"/>
      <c r="AF634" s="41"/>
      <c r="AG634" s="41"/>
      <c r="AH634" s="41"/>
      <c r="AI634" s="41"/>
      <c r="AJ634" s="41"/>
      <c r="AK634" s="41"/>
      <c r="AL634" s="41"/>
      <c r="AM634" s="41"/>
      <c r="AN634" s="41"/>
      <c r="AO634" s="41"/>
      <c r="AP634" s="41"/>
      <c r="AQ634" s="41"/>
      <c r="AR634" s="41"/>
    </row>
    <row r="635" spans="26:44" x14ac:dyDescent="0.3">
      <c r="Z635" s="41"/>
      <c r="AA635" s="41"/>
      <c r="AB635" s="41"/>
      <c r="AC635" s="41"/>
      <c r="AD635" s="41"/>
      <c r="AE635" s="41"/>
      <c r="AF635" s="41"/>
      <c r="AG635" s="41"/>
      <c r="AH635" s="41"/>
      <c r="AI635" s="41"/>
      <c r="AJ635" s="41"/>
      <c r="AK635" s="41"/>
      <c r="AL635" s="41"/>
      <c r="AM635" s="41"/>
      <c r="AN635" s="41"/>
      <c r="AO635" s="41"/>
      <c r="AP635" s="41"/>
      <c r="AQ635" s="41"/>
      <c r="AR635" s="41"/>
    </row>
    <row r="636" spans="26:44" x14ac:dyDescent="0.3">
      <c r="Z636" s="41"/>
      <c r="AA636" s="41"/>
      <c r="AB636" s="41"/>
      <c r="AC636" s="41"/>
      <c r="AD636" s="41"/>
      <c r="AE636" s="41"/>
      <c r="AF636" s="41"/>
      <c r="AG636" s="41"/>
      <c r="AH636" s="41"/>
      <c r="AI636" s="41"/>
      <c r="AJ636" s="41"/>
      <c r="AK636" s="41"/>
      <c r="AL636" s="41"/>
      <c r="AM636" s="41"/>
      <c r="AN636" s="41"/>
      <c r="AO636" s="41"/>
      <c r="AP636" s="41"/>
      <c r="AQ636" s="41"/>
      <c r="AR636" s="41"/>
    </row>
    <row r="637" spans="26:44" x14ac:dyDescent="0.3">
      <c r="Z637" s="41"/>
      <c r="AA637" s="41"/>
      <c r="AB637" s="41"/>
      <c r="AC637" s="41"/>
      <c r="AD637" s="41"/>
      <c r="AE637" s="41"/>
      <c r="AF637" s="41"/>
      <c r="AG637" s="41"/>
      <c r="AH637" s="41"/>
      <c r="AI637" s="41"/>
      <c r="AJ637" s="41"/>
      <c r="AK637" s="41"/>
      <c r="AL637" s="41"/>
      <c r="AM637" s="41"/>
      <c r="AN637" s="41"/>
      <c r="AO637" s="41"/>
      <c r="AP637" s="41"/>
      <c r="AQ637" s="41"/>
      <c r="AR637" s="41"/>
    </row>
    <row r="638" spans="26:44" x14ac:dyDescent="0.3">
      <c r="Z638" s="41"/>
      <c r="AA638" s="41"/>
      <c r="AB638" s="41"/>
      <c r="AC638" s="41"/>
      <c r="AD638" s="41"/>
      <c r="AE638" s="41"/>
      <c r="AF638" s="41"/>
      <c r="AG638" s="41"/>
      <c r="AH638" s="41"/>
      <c r="AI638" s="41"/>
      <c r="AJ638" s="41"/>
      <c r="AK638" s="41"/>
      <c r="AL638" s="41"/>
      <c r="AM638" s="41"/>
      <c r="AN638" s="41"/>
      <c r="AO638" s="41"/>
      <c r="AP638" s="41"/>
      <c r="AQ638" s="41"/>
      <c r="AR638" s="41"/>
    </row>
    <row r="639" spans="26:44" x14ac:dyDescent="0.3">
      <c r="Z639" s="41"/>
      <c r="AA639" s="41"/>
      <c r="AB639" s="41"/>
      <c r="AC639" s="41"/>
      <c r="AD639" s="41"/>
      <c r="AE639" s="41"/>
      <c r="AF639" s="41"/>
      <c r="AG639" s="41"/>
      <c r="AH639" s="41"/>
      <c r="AI639" s="41"/>
      <c r="AJ639" s="41"/>
      <c r="AK639" s="41"/>
      <c r="AL639" s="41"/>
      <c r="AM639" s="41"/>
      <c r="AN639" s="41"/>
      <c r="AO639" s="41"/>
      <c r="AP639" s="41"/>
      <c r="AQ639" s="41"/>
      <c r="AR639" s="41"/>
    </row>
    <row r="640" spans="26:44" x14ac:dyDescent="0.3">
      <c r="Z640" s="41"/>
      <c r="AA640" s="41"/>
      <c r="AB640" s="41"/>
      <c r="AC640" s="41"/>
      <c r="AD640" s="41"/>
      <c r="AE640" s="41"/>
      <c r="AF640" s="41"/>
      <c r="AG640" s="41"/>
      <c r="AH640" s="41"/>
      <c r="AI640" s="41"/>
      <c r="AJ640" s="41"/>
      <c r="AK640" s="41"/>
      <c r="AL640" s="41"/>
      <c r="AM640" s="41"/>
      <c r="AN640" s="41"/>
      <c r="AO640" s="41"/>
      <c r="AP640" s="41"/>
      <c r="AQ640" s="41"/>
      <c r="AR640" s="41"/>
    </row>
    <row r="641" spans="26:44" x14ac:dyDescent="0.3">
      <c r="Z641" s="41"/>
      <c r="AA641" s="41"/>
      <c r="AB641" s="41"/>
      <c r="AC641" s="41"/>
      <c r="AD641" s="41"/>
      <c r="AE641" s="41"/>
      <c r="AF641" s="41"/>
      <c r="AG641" s="41"/>
      <c r="AH641" s="41"/>
      <c r="AI641" s="41"/>
      <c r="AJ641" s="41"/>
      <c r="AK641" s="41"/>
      <c r="AL641" s="41"/>
      <c r="AM641" s="41"/>
      <c r="AN641" s="41"/>
      <c r="AO641" s="41"/>
      <c r="AP641" s="41"/>
      <c r="AQ641" s="41"/>
      <c r="AR641" s="41"/>
    </row>
    <row r="642" spans="26:44" x14ac:dyDescent="0.3">
      <c r="Z642" s="41"/>
      <c r="AA642" s="41"/>
      <c r="AB642" s="41"/>
      <c r="AC642" s="41"/>
      <c r="AD642" s="41"/>
      <c r="AE642" s="41"/>
      <c r="AF642" s="41"/>
      <c r="AG642" s="41"/>
      <c r="AH642" s="41"/>
      <c r="AI642" s="41"/>
      <c r="AJ642" s="41"/>
      <c r="AK642" s="41"/>
      <c r="AL642" s="41"/>
      <c r="AM642" s="41"/>
      <c r="AN642" s="41"/>
      <c r="AO642" s="41"/>
      <c r="AP642" s="41"/>
      <c r="AQ642" s="41"/>
      <c r="AR642" s="41"/>
    </row>
    <row r="643" spans="26:44" x14ac:dyDescent="0.3">
      <c r="Z643" s="41"/>
      <c r="AA643" s="41"/>
      <c r="AB643" s="41"/>
      <c r="AC643" s="41"/>
      <c r="AD643" s="41"/>
      <c r="AE643" s="41"/>
      <c r="AF643" s="41"/>
      <c r="AG643" s="41"/>
      <c r="AH643" s="41"/>
      <c r="AI643" s="41"/>
      <c r="AJ643" s="41"/>
      <c r="AK643" s="41"/>
      <c r="AL643" s="41"/>
      <c r="AM643" s="41"/>
      <c r="AN643" s="41"/>
      <c r="AO643" s="41"/>
      <c r="AP643" s="41"/>
      <c r="AQ643" s="41"/>
      <c r="AR643" s="41"/>
    </row>
    <row r="644" spans="26:44" x14ac:dyDescent="0.3">
      <c r="Z644" s="41"/>
      <c r="AA644" s="41"/>
      <c r="AB644" s="41"/>
      <c r="AC644" s="41"/>
      <c r="AD644" s="41"/>
      <c r="AE644" s="41"/>
      <c r="AF644" s="41"/>
      <c r="AG644" s="41"/>
      <c r="AH644" s="41"/>
      <c r="AI644" s="41"/>
      <c r="AJ644" s="41"/>
      <c r="AK644" s="41"/>
      <c r="AL644" s="41"/>
      <c r="AM644" s="41"/>
      <c r="AN644" s="41"/>
      <c r="AO644" s="41"/>
      <c r="AP644" s="41"/>
      <c r="AQ644" s="41"/>
      <c r="AR644" s="41"/>
    </row>
    <row r="645" spans="26:44" x14ac:dyDescent="0.3">
      <c r="Z645" s="41"/>
      <c r="AA645" s="41"/>
      <c r="AB645" s="41"/>
      <c r="AC645" s="41"/>
      <c r="AD645" s="41"/>
      <c r="AE645" s="41"/>
      <c r="AF645" s="41"/>
      <c r="AG645" s="41"/>
      <c r="AH645" s="41"/>
      <c r="AI645" s="41"/>
      <c r="AJ645" s="41"/>
      <c r="AK645" s="41"/>
      <c r="AL645" s="41"/>
      <c r="AM645" s="41"/>
      <c r="AN645" s="41"/>
      <c r="AO645" s="41"/>
      <c r="AP645" s="41"/>
      <c r="AQ645" s="41"/>
      <c r="AR645" s="41"/>
    </row>
    <row r="646" spans="26:44" x14ac:dyDescent="0.3">
      <c r="Z646" s="41"/>
      <c r="AA646" s="41"/>
      <c r="AB646" s="41"/>
      <c r="AC646" s="41"/>
      <c r="AD646" s="41"/>
      <c r="AE646" s="41"/>
      <c r="AF646" s="41"/>
      <c r="AG646" s="41"/>
      <c r="AH646" s="41"/>
      <c r="AI646" s="41"/>
      <c r="AJ646" s="41"/>
      <c r="AK646" s="41"/>
      <c r="AL646" s="41"/>
      <c r="AM646" s="41"/>
      <c r="AN646" s="41"/>
      <c r="AO646" s="41"/>
      <c r="AP646" s="41"/>
      <c r="AQ646" s="41"/>
      <c r="AR646" s="41"/>
    </row>
    <row r="647" spans="26:44" x14ac:dyDescent="0.3">
      <c r="Z647" s="41"/>
      <c r="AA647" s="41"/>
      <c r="AB647" s="41"/>
      <c r="AC647" s="41"/>
      <c r="AD647" s="41"/>
      <c r="AE647" s="41"/>
      <c r="AF647" s="41"/>
      <c r="AG647" s="41"/>
      <c r="AH647" s="41"/>
      <c r="AI647" s="41"/>
      <c r="AJ647" s="41"/>
      <c r="AK647" s="41"/>
      <c r="AL647" s="41"/>
      <c r="AM647" s="41"/>
      <c r="AN647" s="41"/>
      <c r="AO647" s="41"/>
      <c r="AP647" s="41"/>
      <c r="AQ647" s="41"/>
      <c r="AR647" s="41"/>
    </row>
    <row r="648" spans="26:44" x14ac:dyDescent="0.3">
      <c r="Z648" s="41"/>
      <c r="AA648" s="41"/>
      <c r="AB648" s="41"/>
      <c r="AC648" s="41"/>
      <c r="AD648" s="41"/>
      <c r="AE648" s="41"/>
      <c r="AF648" s="41"/>
      <c r="AG648" s="41"/>
      <c r="AH648" s="41"/>
      <c r="AI648" s="41"/>
      <c r="AJ648" s="41"/>
      <c r="AK648" s="41"/>
      <c r="AL648" s="41"/>
      <c r="AM648" s="41"/>
      <c r="AN648" s="41"/>
      <c r="AO648" s="41"/>
      <c r="AP648" s="41"/>
      <c r="AQ648" s="41"/>
      <c r="AR648" s="41"/>
    </row>
    <row r="649" spans="26:44" x14ac:dyDescent="0.3">
      <c r="Z649" s="41"/>
      <c r="AA649" s="41"/>
      <c r="AB649" s="41"/>
      <c r="AC649" s="41"/>
      <c r="AD649" s="41"/>
      <c r="AE649" s="41"/>
      <c r="AF649" s="41"/>
      <c r="AG649" s="41"/>
      <c r="AH649" s="41"/>
      <c r="AI649" s="41"/>
      <c r="AJ649" s="41"/>
      <c r="AK649" s="41"/>
      <c r="AL649" s="41"/>
      <c r="AM649" s="41"/>
      <c r="AN649" s="41"/>
      <c r="AO649" s="41"/>
      <c r="AP649" s="41"/>
      <c r="AQ649" s="41"/>
      <c r="AR649" s="41"/>
    </row>
    <row r="650" spans="26:44" x14ac:dyDescent="0.3">
      <c r="Z650" s="41"/>
      <c r="AA650" s="41"/>
      <c r="AB650" s="41"/>
      <c r="AC650" s="41"/>
      <c r="AD650" s="41"/>
      <c r="AE650" s="41"/>
      <c r="AF650" s="41"/>
      <c r="AG650" s="41"/>
      <c r="AH650" s="41"/>
      <c r="AI650" s="41"/>
      <c r="AJ650" s="41"/>
      <c r="AK650" s="41"/>
      <c r="AL650" s="41"/>
      <c r="AM650" s="41"/>
      <c r="AN650" s="41"/>
      <c r="AO650" s="41"/>
      <c r="AP650" s="41"/>
      <c r="AQ650" s="41"/>
      <c r="AR650" s="41"/>
    </row>
    <row r="651" spans="26:44" x14ac:dyDescent="0.3">
      <c r="Z651" s="41"/>
      <c r="AA651" s="41"/>
      <c r="AB651" s="41"/>
      <c r="AC651" s="41"/>
      <c r="AD651" s="41"/>
      <c r="AE651" s="41"/>
      <c r="AF651" s="41"/>
      <c r="AG651" s="41"/>
      <c r="AH651" s="41"/>
      <c r="AI651" s="41"/>
      <c r="AJ651" s="41"/>
      <c r="AK651" s="41"/>
      <c r="AL651" s="41"/>
      <c r="AM651" s="41"/>
      <c r="AN651" s="41"/>
      <c r="AO651" s="41"/>
      <c r="AP651" s="41"/>
      <c r="AQ651" s="41"/>
      <c r="AR651" s="41"/>
    </row>
    <row r="652" spans="26:44" x14ac:dyDescent="0.3">
      <c r="Z652" s="41"/>
      <c r="AA652" s="41"/>
      <c r="AB652" s="41"/>
      <c r="AC652" s="41"/>
      <c r="AD652" s="41"/>
      <c r="AE652" s="41"/>
      <c r="AF652" s="41"/>
      <c r="AG652" s="41"/>
      <c r="AH652" s="41"/>
      <c r="AI652" s="41"/>
      <c r="AJ652" s="41"/>
      <c r="AK652" s="41"/>
      <c r="AL652" s="41"/>
      <c r="AM652" s="41"/>
      <c r="AN652" s="41"/>
      <c r="AO652" s="41"/>
      <c r="AP652" s="41"/>
      <c r="AQ652" s="41"/>
      <c r="AR652" s="41"/>
    </row>
    <row r="653" spans="26:44" x14ac:dyDescent="0.3">
      <c r="Z653" s="41"/>
      <c r="AA653" s="41"/>
      <c r="AB653" s="41"/>
      <c r="AC653" s="41"/>
      <c r="AD653" s="41"/>
      <c r="AE653" s="41"/>
      <c r="AF653" s="41"/>
      <c r="AG653" s="41"/>
      <c r="AH653" s="41"/>
      <c r="AI653" s="41"/>
      <c r="AJ653" s="41"/>
      <c r="AK653" s="41"/>
      <c r="AL653" s="41"/>
      <c r="AM653" s="41"/>
      <c r="AN653" s="41"/>
      <c r="AO653" s="41"/>
      <c r="AP653" s="41"/>
      <c r="AQ653" s="41"/>
      <c r="AR653" s="41"/>
    </row>
    <row r="654" spans="26:44" x14ac:dyDescent="0.3">
      <c r="Z654" s="41"/>
      <c r="AA654" s="41"/>
      <c r="AB654" s="41"/>
      <c r="AC654" s="41"/>
      <c r="AD654" s="41"/>
      <c r="AE654" s="41"/>
      <c r="AF654" s="41"/>
      <c r="AG654" s="41"/>
      <c r="AH654" s="41"/>
      <c r="AI654" s="41"/>
      <c r="AJ654" s="41"/>
      <c r="AK654" s="41"/>
      <c r="AL654" s="41"/>
      <c r="AM654" s="41"/>
      <c r="AN654" s="41"/>
      <c r="AO654" s="41"/>
      <c r="AP654" s="41"/>
      <c r="AQ654" s="41"/>
      <c r="AR654" s="41"/>
    </row>
    <row r="655" spans="26:44" x14ac:dyDescent="0.3">
      <c r="Z655" s="41"/>
      <c r="AA655" s="41"/>
      <c r="AB655" s="41"/>
      <c r="AC655" s="41"/>
      <c r="AD655" s="41"/>
      <c r="AE655" s="41"/>
      <c r="AF655" s="41"/>
      <c r="AG655" s="41"/>
      <c r="AH655" s="41"/>
      <c r="AI655" s="41"/>
      <c r="AJ655" s="41"/>
      <c r="AK655" s="41"/>
      <c r="AL655" s="41"/>
      <c r="AM655" s="41"/>
      <c r="AN655" s="41"/>
      <c r="AO655" s="41"/>
      <c r="AP655" s="41"/>
      <c r="AQ655" s="41"/>
      <c r="AR655" s="41"/>
    </row>
    <row r="656" spans="26:44" x14ac:dyDescent="0.3">
      <c r="Z656" s="41"/>
      <c r="AA656" s="41"/>
      <c r="AB656" s="41"/>
      <c r="AC656" s="41"/>
      <c r="AD656" s="41"/>
      <c r="AE656" s="41"/>
      <c r="AF656" s="41"/>
      <c r="AG656" s="41"/>
      <c r="AH656" s="41"/>
      <c r="AI656" s="41"/>
      <c r="AJ656" s="41"/>
      <c r="AK656" s="41"/>
      <c r="AL656" s="41"/>
      <c r="AM656" s="41"/>
      <c r="AN656" s="41"/>
      <c r="AO656" s="41"/>
      <c r="AP656" s="41"/>
      <c r="AQ656" s="41"/>
      <c r="AR656" s="41"/>
    </row>
    <row r="657" spans="26:44" x14ac:dyDescent="0.3">
      <c r="Z657" s="41"/>
      <c r="AA657" s="41"/>
      <c r="AB657" s="41"/>
      <c r="AC657" s="41"/>
      <c r="AD657" s="41"/>
      <c r="AE657" s="41"/>
      <c r="AF657" s="41"/>
      <c r="AG657" s="41"/>
      <c r="AH657" s="41"/>
      <c r="AI657" s="41"/>
      <c r="AJ657" s="41"/>
      <c r="AK657" s="41"/>
      <c r="AL657" s="41"/>
      <c r="AM657" s="41"/>
      <c r="AN657" s="41"/>
      <c r="AO657" s="41"/>
      <c r="AP657" s="41"/>
      <c r="AQ657" s="41"/>
      <c r="AR657" s="41"/>
    </row>
    <row r="658" spans="26:44" x14ac:dyDescent="0.3">
      <c r="Z658" s="41"/>
      <c r="AA658" s="41"/>
      <c r="AB658" s="41"/>
      <c r="AC658" s="41"/>
      <c r="AD658" s="41"/>
      <c r="AE658" s="41"/>
      <c r="AF658" s="41"/>
      <c r="AG658" s="41"/>
      <c r="AH658" s="41"/>
      <c r="AI658" s="41"/>
      <c r="AJ658" s="41"/>
      <c r="AK658" s="41"/>
      <c r="AL658" s="41"/>
      <c r="AM658" s="41"/>
      <c r="AN658" s="41"/>
      <c r="AO658" s="41"/>
      <c r="AP658" s="41"/>
      <c r="AQ658" s="41"/>
      <c r="AR658" s="41"/>
    </row>
    <row r="659" spans="26:44" x14ac:dyDescent="0.3">
      <c r="Z659" s="41"/>
      <c r="AA659" s="41"/>
      <c r="AB659" s="41"/>
      <c r="AC659" s="41"/>
      <c r="AD659" s="41"/>
      <c r="AE659" s="41"/>
      <c r="AF659" s="41"/>
      <c r="AG659" s="41"/>
      <c r="AH659" s="41"/>
      <c r="AI659" s="41"/>
      <c r="AJ659" s="41"/>
      <c r="AK659" s="41"/>
      <c r="AL659" s="41"/>
      <c r="AM659" s="41"/>
      <c r="AN659" s="41"/>
      <c r="AO659" s="41"/>
      <c r="AP659" s="41"/>
      <c r="AQ659" s="41"/>
      <c r="AR659" s="41"/>
    </row>
    <row r="660" spans="26:44" x14ac:dyDescent="0.3">
      <c r="Z660" s="41"/>
      <c r="AA660" s="41"/>
      <c r="AB660" s="41"/>
      <c r="AC660" s="41"/>
      <c r="AD660" s="41"/>
      <c r="AE660" s="41"/>
      <c r="AF660" s="41"/>
      <c r="AG660" s="41"/>
      <c r="AH660" s="41"/>
      <c r="AI660" s="41"/>
      <c r="AJ660" s="41"/>
      <c r="AK660" s="41"/>
      <c r="AL660" s="41"/>
      <c r="AM660" s="41"/>
      <c r="AN660" s="41"/>
      <c r="AO660" s="41"/>
      <c r="AP660" s="41"/>
      <c r="AQ660" s="41"/>
      <c r="AR660" s="41"/>
    </row>
    <row r="661" spans="26:44" x14ac:dyDescent="0.3">
      <c r="Z661" s="41"/>
      <c r="AA661" s="41"/>
      <c r="AB661" s="41"/>
      <c r="AC661" s="41"/>
      <c r="AD661" s="41"/>
      <c r="AE661" s="41"/>
      <c r="AF661" s="41"/>
      <c r="AG661" s="41"/>
      <c r="AH661" s="41"/>
      <c r="AI661" s="41"/>
      <c r="AJ661" s="41"/>
      <c r="AK661" s="41"/>
      <c r="AL661" s="41"/>
      <c r="AM661" s="41"/>
      <c r="AN661" s="41"/>
      <c r="AO661" s="41"/>
      <c r="AP661" s="41"/>
      <c r="AQ661" s="41"/>
      <c r="AR661" s="41"/>
    </row>
    <row r="662" spans="26:44" x14ac:dyDescent="0.3">
      <c r="Z662" s="41"/>
      <c r="AA662" s="41"/>
      <c r="AB662" s="41"/>
      <c r="AC662" s="41"/>
      <c r="AD662" s="41"/>
      <c r="AE662" s="41"/>
      <c r="AF662" s="41"/>
      <c r="AG662" s="41"/>
      <c r="AH662" s="41"/>
      <c r="AI662" s="41"/>
      <c r="AJ662" s="41"/>
      <c r="AK662" s="41"/>
      <c r="AL662" s="41"/>
      <c r="AM662" s="41"/>
      <c r="AN662" s="41"/>
      <c r="AO662" s="41"/>
      <c r="AP662" s="41"/>
      <c r="AQ662" s="41"/>
      <c r="AR662" s="41"/>
    </row>
    <row r="663" spans="26:44" x14ac:dyDescent="0.3">
      <c r="Z663" s="41"/>
      <c r="AA663" s="41"/>
      <c r="AB663" s="41"/>
      <c r="AC663" s="41"/>
      <c r="AD663" s="41"/>
      <c r="AE663" s="41"/>
      <c r="AF663" s="41"/>
      <c r="AG663" s="41"/>
      <c r="AH663" s="41"/>
      <c r="AI663" s="41"/>
      <c r="AJ663" s="41"/>
      <c r="AK663" s="41"/>
      <c r="AL663" s="41"/>
      <c r="AM663" s="41"/>
      <c r="AN663" s="41"/>
      <c r="AO663" s="41"/>
      <c r="AP663" s="41"/>
      <c r="AQ663" s="41"/>
      <c r="AR663" s="41"/>
    </row>
    <row r="664" spans="26:44" x14ac:dyDescent="0.3">
      <c r="Z664" s="41"/>
      <c r="AA664" s="41"/>
      <c r="AB664" s="41"/>
      <c r="AC664" s="41"/>
      <c r="AD664" s="41"/>
      <c r="AE664" s="41"/>
      <c r="AF664" s="41"/>
      <c r="AG664" s="41"/>
      <c r="AH664" s="41"/>
      <c r="AI664" s="41"/>
      <c r="AJ664" s="41"/>
      <c r="AK664" s="41"/>
      <c r="AL664" s="41"/>
      <c r="AM664" s="41"/>
      <c r="AN664" s="41"/>
      <c r="AO664" s="41"/>
      <c r="AP664" s="41"/>
      <c r="AQ664" s="41"/>
      <c r="AR664" s="41"/>
    </row>
    <row r="665" spans="26:44" x14ac:dyDescent="0.3">
      <c r="Z665" s="41"/>
      <c r="AA665" s="41"/>
      <c r="AB665" s="41"/>
      <c r="AC665" s="41"/>
      <c r="AD665" s="41"/>
      <c r="AE665" s="41"/>
      <c r="AF665" s="41"/>
      <c r="AG665" s="41"/>
      <c r="AH665" s="41"/>
      <c r="AI665" s="41"/>
      <c r="AJ665" s="41"/>
      <c r="AK665" s="41"/>
      <c r="AL665" s="41"/>
      <c r="AM665" s="41"/>
      <c r="AN665" s="41"/>
      <c r="AO665" s="41"/>
      <c r="AP665" s="41"/>
      <c r="AQ665" s="41"/>
      <c r="AR665" s="41"/>
    </row>
    <row r="666" spans="26:44" x14ac:dyDescent="0.3">
      <c r="Z666" s="41"/>
      <c r="AA666" s="41"/>
      <c r="AB666" s="41"/>
      <c r="AC666" s="41"/>
      <c r="AD666" s="41"/>
      <c r="AE666" s="41"/>
      <c r="AF666" s="41"/>
      <c r="AG666" s="41"/>
      <c r="AH666" s="41"/>
      <c r="AI666" s="41"/>
      <c r="AJ666" s="41"/>
      <c r="AK666" s="41"/>
      <c r="AL666" s="41"/>
      <c r="AM666" s="41"/>
      <c r="AN666" s="41"/>
      <c r="AO666" s="41"/>
      <c r="AP666" s="41"/>
      <c r="AQ666" s="41"/>
      <c r="AR666" s="41"/>
    </row>
    <row r="667" spans="26:44" x14ac:dyDescent="0.3">
      <c r="Z667" s="41"/>
      <c r="AA667" s="41"/>
      <c r="AB667" s="41"/>
      <c r="AC667" s="41"/>
      <c r="AD667" s="41"/>
      <c r="AE667" s="41"/>
      <c r="AF667" s="41"/>
      <c r="AG667" s="41"/>
      <c r="AH667" s="41"/>
      <c r="AI667" s="41"/>
      <c r="AJ667" s="41"/>
      <c r="AK667" s="41"/>
      <c r="AL667" s="41"/>
      <c r="AM667" s="41"/>
      <c r="AN667" s="41"/>
      <c r="AO667" s="41"/>
      <c r="AP667" s="41"/>
      <c r="AQ667" s="41"/>
      <c r="AR667" s="41"/>
    </row>
    <row r="668" spans="26:44" x14ac:dyDescent="0.3">
      <c r="Z668" s="41"/>
      <c r="AA668" s="41"/>
      <c r="AB668" s="41"/>
      <c r="AC668" s="41"/>
      <c r="AD668" s="41"/>
      <c r="AE668" s="41"/>
      <c r="AF668" s="41"/>
      <c r="AG668" s="41"/>
      <c r="AH668" s="41"/>
      <c r="AI668" s="41"/>
      <c r="AJ668" s="41"/>
      <c r="AK668" s="41"/>
      <c r="AL668" s="41"/>
      <c r="AM668" s="41"/>
      <c r="AN668" s="41"/>
      <c r="AO668" s="41"/>
      <c r="AP668" s="41"/>
      <c r="AQ668" s="41"/>
      <c r="AR668" s="41"/>
    </row>
    <row r="669" spans="26:44" x14ac:dyDescent="0.3">
      <c r="Z669" s="41"/>
      <c r="AA669" s="41"/>
      <c r="AB669" s="41"/>
      <c r="AC669" s="41"/>
      <c r="AD669" s="41"/>
      <c r="AE669" s="41"/>
      <c r="AF669" s="41"/>
      <c r="AG669" s="41"/>
      <c r="AH669" s="41"/>
      <c r="AI669" s="41"/>
      <c r="AJ669" s="41"/>
      <c r="AK669" s="41"/>
      <c r="AL669" s="41"/>
      <c r="AM669" s="41"/>
      <c r="AN669" s="41"/>
      <c r="AO669" s="41"/>
      <c r="AP669" s="41"/>
      <c r="AQ669" s="41"/>
      <c r="AR669" s="41"/>
    </row>
    <row r="670" spans="26:44" x14ac:dyDescent="0.3">
      <c r="Z670" s="41"/>
      <c r="AA670" s="41"/>
      <c r="AB670" s="41"/>
      <c r="AC670" s="41"/>
      <c r="AD670" s="41"/>
      <c r="AE670" s="41"/>
      <c r="AF670" s="41"/>
      <c r="AG670" s="41"/>
      <c r="AH670" s="41"/>
      <c r="AI670" s="41"/>
      <c r="AJ670" s="41"/>
      <c r="AK670" s="41"/>
      <c r="AL670" s="41"/>
      <c r="AM670" s="41"/>
      <c r="AN670" s="41"/>
      <c r="AO670" s="41"/>
      <c r="AP670" s="41"/>
      <c r="AQ670" s="41"/>
      <c r="AR670" s="41"/>
    </row>
    <row r="671" spans="26:44" x14ac:dyDescent="0.3">
      <c r="Z671" s="41"/>
      <c r="AA671" s="41"/>
      <c r="AB671" s="41"/>
      <c r="AC671" s="41"/>
      <c r="AD671" s="41"/>
      <c r="AE671" s="41"/>
      <c r="AF671" s="41"/>
      <c r="AG671" s="41"/>
      <c r="AH671" s="41"/>
      <c r="AI671" s="41"/>
      <c r="AJ671" s="41"/>
      <c r="AK671" s="41"/>
      <c r="AL671" s="41"/>
      <c r="AM671" s="41"/>
      <c r="AN671" s="41"/>
      <c r="AO671" s="41"/>
      <c r="AP671" s="41"/>
      <c r="AQ671" s="41"/>
      <c r="AR671" s="41"/>
    </row>
    <row r="672" spans="26:44" x14ac:dyDescent="0.3">
      <c r="Z672" s="41"/>
      <c r="AA672" s="41"/>
      <c r="AB672" s="41"/>
      <c r="AC672" s="41"/>
      <c r="AD672" s="41"/>
      <c r="AE672" s="41"/>
      <c r="AF672" s="41"/>
      <c r="AG672" s="41"/>
      <c r="AH672" s="41"/>
      <c r="AI672" s="41"/>
      <c r="AJ672" s="41"/>
      <c r="AK672" s="41"/>
      <c r="AL672" s="41"/>
      <c r="AM672" s="41"/>
      <c r="AN672" s="41"/>
      <c r="AO672" s="41"/>
      <c r="AP672" s="41"/>
      <c r="AQ672" s="41"/>
      <c r="AR672" s="41"/>
    </row>
    <row r="673" spans="26:44" x14ac:dyDescent="0.3">
      <c r="Z673" s="41"/>
      <c r="AA673" s="41"/>
      <c r="AB673" s="41"/>
      <c r="AC673" s="41"/>
      <c r="AD673" s="41"/>
      <c r="AE673" s="41"/>
      <c r="AF673" s="41"/>
      <c r="AG673" s="41"/>
      <c r="AH673" s="41"/>
      <c r="AI673" s="41"/>
      <c r="AJ673" s="41"/>
      <c r="AK673" s="41"/>
      <c r="AL673" s="41"/>
      <c r="AM673" s="41"/>
      <c r="AN673" s="41"/>
      <c r="AO673" s="41"/>
      <c r="AP673" s="41"/>
      <c r="AQ673" s="41"/>
      <c r="AR673" s="41"/>
    </row>
    <row r="674" spans="26:44" x14ac:dyDescent="0.3">
      <c r="Z674" s="41"/>
      <c r="AA674" s="41"/>
      <c r="AB674" s="41"/>
      <c r="AC674" s="41"/>
      <c r="AD674" s="41"/>
      <c r="AE674" s="41"/>
      <c r="AF674" s="41"/>
      <c r="AG674" s="41"/>
      <c r="AH674" s="41"/>
      <c r="AI674" s="41"/>
      <c r="AJ674" s="41"/>
      <c r="AK674" s="41"/>
      <c r="AL674" s="41"/>
      <c r="AM674" s="41"/>
      <c r="AN674" s="41"/>
      <c r="AO674" s="41"/>
      <c r="AP674" s="41"/>
      <c r="AQ674" s="41"/>
      <c r="AR674" s="41"/>
    </row>
    <row r="675" spans="26:44" x14ac:dyDescent="0.3">
      <c r="Z675" s="41"/>
      <c r="AA675" s="41"/>
      <c r="AB675" s="41"/>
      <c r="AC675" s="41"/>
      <c r="AD675" s="41"/>
      <c r="AE675" s="41"/>
      <c r="AF675" s="41"/>
      <c r="AG675" s="41"/>
      <c r="AH675" s="41"/>
      <c r="AI675" s="41"/>
      <c r="AJ675" s="41"/>
      <c r="AK675" s="41"/>
      <c r="AL675" s="41"/>
      <c r="AM675" s="41"/>
      <c r="AN675" s="41"/>
      <c r="AO675" s="41"/>
      <c r="AP675" s="41"/>
      <c r="AQ675" s="41"/>
      <c r="AR675" s="41"/>
    </row>
    <row r="676" spans="26:44" x14ac:dyDescent="0.3">
      <c r="Z676" s="41"/>
      <c r="AA676" s="41"/>
      <c r="AB676" s="41"/>
      <c r="AC676" s="41"/>
      <c r="AD676" s="41"/>
      <c r="AE676" s="41"/>
      <c r="AF676" s="41"/>
      <c r="AG676" s="41"/>
      <c r="AH676" s="41"/>
      <c r="AI676" s="41"/>
      <c r="AJ676" s="41"/>
      <c r="AK676" s="41"/>
      <c r="AL676" s="41"/>
      <c r="AM676" s="41"/>
      <c r="AN676" s="41"/>
      <c r="AO676" s="41"/>
      <c r="AP676" s="41"/>
      <c r="AQ676" s="41"/>
      <c r="AR676" s="41"/>
    </row>
    <row r="677" spans="26:44" x14ac:dyDescent="0.3">
      <c r="Z677" s="41"/>
      <c r="AA677" s="41"/>
      <c r="AB677" s="41"/>
      <c r="AC677" s="41"/>
      <c r="AD677" s="41"/>
      <c r="AE677" s="41"/>
      <c r="AF677" s="41"/>
      <c r="AG677" s="41"/>
      <c r="AH677" s="41"/>
      <c r="AI677" s="41"/>
      <c r="AJ677" s="41"/>
      <c r="AK677" s="41"/>
      <c r="AL677" s="41"/>
      <c r="AM677" s="41"/>
      <c r="AN677" s="41"/>
      <c r="AO677" s="41"/>
      <c r="AP677" s="41"/>
      <c r="AQ677" s="41"/>
      <c r="AR677" s="41"/>
    </row>
    <row r="678" spans="26:44" x14ac:dyDescent="0.3">
      <c r="Z678" s="41"/>
      <c r="AA678" s="41"/>
      <c r="AB678" s="41"/>
      <c r="AC678" s="41"/>
      <c r="AD678" s="41"/>
      <c r="AE678" s="41"/>
      <c r="AF678" s="41"/>
      <c r="AG678" s="41"/>
      <c r="AH678" s="41"/>
      <c r="AI678" s="41"/>
      <c r="AJ678" s="41"/>
      <c r="AK678" s="41"/>
      <c r="AL678" s="41"/>
      <c r="AM678" s="41"/>
      <c r="AN678" s="41"/>
      <c r="AO678" s="41"/>
      <c r="AP678" s="41"/>
      <c r="AQ678" s="41"/>
      <c r="AR678" s="41"/>
    </row>
    <row r="679" spans="26:44" x14ac:dyDescent="0.3">
      <c r="Z679" s="41"/>
      <c r="AA679" s="41"/>
      <c r="AB679" s="41"/>
      <c r="AC679" s="41"/>
      <c r="AD679" s="41"/>
      <c r="AE679" s="41"/>
      <c r="AF679" s="41"/>
      <c r="AG679" s="41"/>
      <c r="AH679" s="41"/>
      <c r="AI679" s="41"/>
      <c r="AJ679" s="41"/>
      <c r="AK679" s="41"/>
      <c r="AL679" s="41"/>
      <c r="AM679" s="41"/>
      <c r="AN679" s="41"/>
      <c r="AO679" s="41"/>
      <c r="AP679" s="41"/>
      <c r="AQ679" s="41"/>
      <c r="AR679" s="41"/>
    </row>
    <row r="680" spans="26:44" x14ac:dyDescent="0.3">
      <c r="Z680" s="41"/>
      <c r="AA680" s="41"/>
      <c r="AB680" s="41"/>
      <c r="AC680" s="41"/>
      <c r="AD680" s="41"/>
      <c r="AE680" s="41"/>
      <c r="AF680" s="41"/>
      <c r="AG680" s="41"/>
      <c r="AH680" s="41"/>
      <c r="AI680" s="41"/>
      <c r="AJ680" s="41"/>
      <c r="AK680" s="41"/>
      <c r="AL680" s="41"/>
      <c r="AM680" s="41"/>
      <c r="AN680" s="41"/>
      <c r="AO680" s="41"/>
      <c r="AP680" s="41"/>
      <c r="AQ680" s="41"/>
      <c r="AR680" s="41"/>
    </row>
    <row r="681" spans="26:44" x14ac:dyDescent="0.3">
      <c r="Z681" s="41"/>
      <c r="AA681" s="41"/>
      <c r="AB681" s="41"/>
      <c r="AC681" s="41"/>
      <c r="AD681" s="41"/>
      <c r="AE681" s="41"/>
      <c r="AF681" s="41"/>
      <c r="AG681" s="41"/>
      <c r="AH681" s="41"/>
      <c r="AI681" s="41"/>
      <c r="AJ681" s="41"/>
      <c r="AK681" s="41"/>
      <c r="AL681" s="41"/>
      <c r="AM681" s="41"/>
      <c r="AN681" s="41"/>
      <c r="AO681" s="41"/>
      <c r="AP681" s="41"/>
      <c r="AQ681" s="41"/>
      <c r="AR681" s="41"/>
    </row>
    <row r="682" spans="26:44" x14ac:dyDescent="0.3">
      <c r="Z682" s="41"/>
      <c r="AA682" s="41"/>
      <c r="AB682" s="41"/>
      <c r="AC682" s="41"/>
      <c r="AD682" s="41"/>
      <c r="AE682" s="41"/>
      <c r="AF682" s="41"/>
      <c r="AG682" s="41"/>
      <c r="AH682" s="41"/>
      <c r="AI682" s="41"/>
      <c r="AJ682" s="41"/>
      <c r="AK682" s="41"/>
      <c r="AL682" s="41"/>
      <c r="AM682" s="41"/>
      <c r="AN682" s="41"/>
      <c r="AO682" s="41"/>
      <c r="AP682" s="41"/>
      <c r="AQ682" s="41"/>
      <c r="AR682" s="41"/>
    </row>
    <row r="683" spans="26:44" x14ac:dyDescent="0.3">
      <c r="Z683" s="41"/>
      <c r="AA683" s="41"/>
      <c r="AB683" s="41"/>
      <c r="AC683" s="41"/>
      <c r="AD683" s="41"/>
      <c r="AE683" s="41"/>
      <c r="AF683" s="41"/>
      <c r="AG683" s="41"/>
      <c r="AH683" s="41"/>
      <c r="AI683" s="41"/>
      <c r="AJ683" s="41"/>
      <c r="AK683" s="41"/>
      <c r="AL683" s="41"/>
      <c r="AM683" s="41"/>
      <c r="AN683" s="41"/>
      <c r="AO683" s="41"/>
      <c r="AP683" s="41"/>
      <c r="AQ683" s="41"/>
      <c r="AR683" s="41"/>
    </row>
    <row r="684" spans="26:44" x14ac:dyDescent="0.3">
      <c r="Z684" s="41"/>
      <c r="AA684" s="41"/>
      <c r="AB684" s="41"/>
      <c r="AC684" s="41"/>
      <c r="AD684" s="41"/>
      <c r="AE684" s="41"/>
      <c r="AF684" s="41"/>
      <c r="AG684" s="41"/>
      <c r="AH684" s="41"/>
      <c r="AI684" s="41"/>
      <c r="AJ684" s="41"/>
      <c r="AK684" s="41"/>
      <c r="AL684" s="41"/>
      <c r="AM684" s="41"/>
      <c r="AN684" s="41"/>
      <c r="AO684" s="41"/>
      <c r="AP684" s="41"/>
      <c r="AQ684" s="41"/>
      <c r="AR684" s="41"/>
    </row>
    <row r="685" spans="26:44" x14ac:dyDescent="0.3">
      <c r="Z685" s="41"/>
      <c r="AA685" s="41"/>
      <c r="AB685" s="41"/>
      <c r="AC685" s="41"/>
      <c r="AD685" s="41"/>
      <c r="AE685" s="41"/>
      <c r="AF685" s="41"/>
      <c r="AG685" s="41"/>
      <c r="AH685" s="41"/>
      <c r="AI685" s="41"/>
      <c r="AJ685" s="41"/>
      <c r="AK685" s="41"/>
      <c r="AL685" s="41"/>
      <c r="AM685" s="41"/>
      <c r="AN685" s="41"/>
      <c r="AO685" s="41"/>
      <c r="AP685" s="41"/>
      <c r="AQ685" s="41"/>
      <c r="AR685" s="41"/>
    </row>
    <row r="686" spans="26:44" x14ac:dyDescent="0.3">
      <c r="Z686" s="41"/>
      <c r="AA686" s="41"/>
      <c r="AB686" s="41"/>
      <c r="AC686" s="41"/>
      <c r="AD686" s="41"/>
      <c r="AE686" s="41"/>
      <c r="AF686" s="41"/>
      <c r="AG686" s="41"/>
      <c r="AH686" s="41"/>
      <c r="AI686" s="41"/>
      <c r="AJ686" s="41"/>
      <c r="AK686" s="41"/>
      <c r="AL686" s="41"/>
      <c r="AM686" s="41"/>
      <c r="AN686" s="41"/>
      <c r="AO686" s="41"/>
      <c r="AP686" s="41"/>
      <c r="AQ686" s="41"/>
      <c r="AR686" s="41"/>
    </row>
    <row r="687" spans="26:44" x14ac:dyDescent="0.3">
      <c r="Z687" s="41"/>
      <c r="AA687" s="41"/>
      <c r="AB687" s="41"/>
      <c r="AC687" s="41"/>
      <c r="AD687" s="41"/>
      <c r="AE687" s="41"/>
      <c r="AF687" s="41"/>
      <c r="AG687" s="41"/>
      <c r="AH687" s="41"/>
      <c r="AI687" s="41"/>
      <c r="AJ687" s="41"/>
      <c r="AK687" s="41"/>
      <c r="AL687" s="41"/>
      <c r="AM687" s="41"/>
      <c r="AN687" s="41"/>
      <c r="AO687" s="41"/>
      <c r="AP687" s="41"/>
      <c r="AQ687" s="41"/>
      <c r="AR687" s="41"/>
    </row>
    <row r="688" spans="26:44" x14ac:dyDescent="0.3">
      <c r="Z688" s="41"/>
      <c r="AA688" s="41"/>
      <c r="AB688" s="41"/>
      <c r="AC688" s="41"/>
      <c r="AD688" s="41"/>
      <c r="AE688" s="41"/>
      <c r="AF688" s="41"/>
      <c r="AG688" s="41"/>
      <c r="AH688" s="41"/>
      <c r="AI688" s="41"/>
      <c r="AJ688" s="41"/>
      <c r="AK688" s="41"/>
      <c r="AL688" s="41"/>
      <c r="AM688" s="41"/>
      <c r="AN688" s="41"/>
      <c r="AO688" s="41"/>
      <c r="AP688" s="41"/>
      <c r="AQ688" s="41"/>
      <c r="AR688" s="41"/>
    </row>
    <row r="689" spans="26:44" x14ac:dyDescent="0.3">
      <c r="Z689" s="41"/>
      <c r="AA689" s="41"/>
      <c r="AB689" s="41"/>
      <c r="AC689" s="41"/>
      <c r="AD689" s="41"/>
      <c r="AE689" s="41"/>
      <c r="AF689" s="41"/>
      <c r="AG689" s="41"/>
      <c r="AH689" s="41"/>
      <c r="AI689" s="41"/>
      <c r="AJ689" s="41"/>
      <c r="AK689" s="41"/>
      <c r="AL689" s="41"/>
      <c r="AM689" s="41"/>
      <c r="AN689" s="41"/>
      <c r="AO689" s="41"/>
      <c r="AP689" s="41"/>
      <c r="AQ689" s="41"/>
      <c r="AR689" s="41"/>
    </row>
    <row r="690" spans="26:44" x14ac:dyDescent="0.3">
      <c r="Z690" s="41"/>
      <c r="AA690" s="41"/>
      <c r="AB690" s="41"/>
      <c r="AC690" s="41"/>
      <c r="AD690" s="41"/>
      <c r="AE690" s="41"/>
      <c r="AF690" s="41"/>
      <c r="AG690" s="41"/>
      <c r="AH690" s="41"/>
      <c r="AI690" s="41"/>
      <c r="AJ690" s="41"/>
      <c r="AK690" s="41"/>
      <c r="AL690" s="41"/>
      <c r="AM690" s="41"/>
      <c r="AN690" s="41"/>
      <c r="AO690" s="41"/>
      <c r="AP690" s="41"/>
      <c r="AQ690" s="41"/>
      <c r="AR690" s="41"/>
    </row>
    <row r="691" spans="26:44" x14ac:dyDescent="0.3">
      <c r="Z691" s="41"/>
      <c r="AA691" s="41"/>
      <c r="AB691" s="41"/>
      <c r="AC691" s="41"/>
      <c r="AD691" s="41"/>
      <c r="AE691" s="41"/>
      <c r="AF691" s="41"/>
      <c r="AG691" s="41"/>
      <c r="AH691" s="41"/>
      <c r="AI691" s="41"/>
      <c r="AJ691" s="41"/>
      <c r="AK691" s="41"/>
      <c r="AL691" s="41"/>
      <c r="AM691" s="41"/>
      <c r="AN691" s="41"/>
      <c r="AO691" s="41"/>
      <c r="AP691" s="41"/>
      <c r="AQ691" s="41"/>
      <c r="AR691" s="41"/>
    </row>
    <row r="692" spans="26:44" x14ac:dyDescent="0.3">
      <c r="Z692" s="41"/>
      <c r="AA692" s="41"/>
      <c r="AB692" s="41"/>
      <c r="AC692" s="41"/>
      <c r="AD692" s="41"/>
      <c r="AE692" s="41"/>
      <c r="AF692" s="41"/>
      <c r="AG692" s="41"/>
      <c r="AH692" s="41"/>
      <c r="AI692" s="41"/>
      <c r="AJ692" s="41"/>
      <c r="AK692" s="41"/>
      <c r="AL692" s="41"/>
      <c r="AM692" s="41"/>
      <c r="AN692" s="41"/>
      <c r="AO692" s="41"/>
      <c r="AP692" s="41"/>
      <c r="AQ692" s="41"/>
      <c r="AR692" s="41"/>
    </row>
    <row r="693" spans="26:44" x14ac:dyDescent="0.3">
      <c r="Z693" s="41"/>
      <c r="AA693" s="41"/>
      <c r="AB693" s="41"/>
      <c r="AC693" s="41"/>
      <c r="AD693" s="41"/>
      <c r="AE693" s="41"/>
      <c r="AF693" s="41"/>
      <c r="AG693" s="41"/>
      <c r="AH693" s="41"/>
      <c r="AI693" s="41"/>
      <c r="AJ693" s="41"/>
      <c r="AK693" s="41"/>
      <c r="AL693" s="41"/>
      <c r="AM693" s="41"/>
      <c r="AN693" s="41"/>
      <c r="AO693" s="41"/>
      <c r="AP693" s="41"/>
      <c r="AQ693" s="41"/>
      <c r="AR693" s="41"/>
    </row>
    <row r="694" spans="26:44" x14ac:dyDescent="0.3">
      <c r="Z694" s="41"/>
      <c r="AA694" s="41"/>
      <c r="AB694" s="41"/>
      <c r="AC694" s="41"/>
      <c r="AD694" s="41"/>
      <c r="AE694" s="41"/>
      <c r="AF694" s="41"/>
      <c r="AG694" s="41"/>
      <c r="AH694" s="41"/>
      <c r="AI694" s="41"/>
      <c r="AJ694" s="41"/>
      <c r="AK694" s="41"/>
      <c r="AL694" s="41"/>
      <c r="AM694" s="41"/>
      <c r="AN694" s="41"/>
      <c r="AO694" s="41"/>
      <c r="AP694" s="41"/>
      <c r="AQ694" s="41"/>
      <c r="AR694" s="41"/>
    </row>
    <row r="695" spans="26:44" x14ac:dyDescent="0.3">
      <c r="Z695" s="41"/>
      <c r="AA695" s="41"/>
      <c r="AB695" s="41"/>
      <c r="AC695" s="41"/>
      <c r="AD695" s="41"/>
      <c r="AE695" s="41"/>
      <c r="AF695" s="41"/>
      <c r="AG695" s="41"/>
      <c r="AH695" s="41"/>
      <c r="AI695" s="41"/>
      <c r="AJ695" s="41"/>
      <c r="AK695" s="41"/>
      <c r="AL695" s="41"/>
      <c r="AM695" s="41"/>
      <c r="AN695" s="41"/>
      <c r="AO695" s="41"/>
      <c r="AP695" s="41"/>
      <c r="AQ695" s="41"/>
      <c r="AR695" s="41"/>
    </row>
    <row r="696" spans="26:44" x14ac:dyDescent="0.3">
      <c r="Z696" s="41"/>
      <c r="AA696" s="41"/>
      <c r="AB696" s="41"/>
      <c r="AC696" s="41"/>
      <c r="AD696" s="41"/>
      <c r="AE696" s="41"/>
      <c r="AF696" s="41"/>
      <c r="AG696" s="41"/>
      <c r="AH696" s="41"/>
      <c r="AI696" s="41"/>
      <c r="AJ696" s="41"/>
      <c r="AK696" s="41"/>
      <c r="AL696" s="41"/>
      <c r="AM696" s="41"/>
      <c r="AN696" s="41"/>
      <c r="AO696" s="41"/>
      <c r="AP696" s="41"/>
      <c r="AQ696" s="41"/>
      <c r="AR696" s="41"/>
    </row>
    <row r="697" spans="26:44" x14ac:dyDescent="0.3">
      <c r="Z697" s="41"/>
      <c r="AA697" s="41"/>
      <c r="AB697" s="41"/>
      <c r="AC697" s="41"/>
      <c r="AD697" s="41"/>
      <c r="AE697" s="41"/>
      <c r="AF697" s="41"/>
      <c r="AG697" s="41"/>
      <c r="AH697" s="41"/>
      <c r="AI697" s="41"/>
      <c r="AJ697" s="41"/>
      <c r="AK697" s="41"/>
      <c r="AL697" s="41"/>
      <c r="AM697" s="41"/>
      <c r="AN697" s="41"/>
      <c r="AO697" s="41"/>
      <c r="AP697" s="41"/>
      <c r="AQ697" s="41"/>
      <c r="AR697" s="41"/>
    </row>
    <row r="698" spans="26:44" x14ac:dyDescent="0.3">
      <c r="Z698" s="41"/>
      <c r="AA698" s="41"/>
      <c r="AB698" s="41"/>
      <c r="AC698" s="41"/>
      <c r="AD698" s="41"/>
      <c r="AE698" s="41"/>
      <c r="AF698" s="41"/>
      <c r="AG698" s="41"/>
      <c r="AH698" s="41"/>
      <c r="AI698" s="41"/>
      <c r="AJ698" s="41"/>
      <c r="AK698" s="41"/>
      <c r="AL698" s="41"/>
      <c r="AM698" s="41"/>
      <c r="AN698" s="41"/>
      <c r="AO698" s="41"/>
      <c r="AP698" s="41"/>
      <c r="AQ698" s="41"/>
      <c r="AR698" s="41"/>
    </row>
    <row r="699" spans="26:44" x14ac:dyDescent="0.3">
      <c r="Z699" s="41"/>
      <c r="AA699" s="41"/>
      <c r="AB699" s="41"/>
      <c r="AC699" s="41"/>
      <c r="AD699" s="41"/>
      <c r="AE699" s="41"/>
      <c r="AF699" s="41"/>
      <c r="AG699" s="41"/>
      <c r="AH699" s="41"/>
      <c r="AI699" s="41"/>
      <c r="AJ699" s="41"/>
      <c r="AK699" s="41"/>
      <c r="AL699" s="41"/>
      <c r="AM699" s="41"/>
      <c r="AN699" s="41"/>
      <c r="AO699" s="41"/>
      <c r="AP699" s="41"/>
      <c r="AQ699" s="41"/>
      <c r="AR699" s="41"/>
    </row>
    <row r="700" spans="26:44" x14ac:dyDescent="0.3">
      <c r="Z700" s="41"/>
      <c r="AA700" s="41"/>
      <c r="AB700" s="41"/>
      <c r="AC700" s="41"/>
      <c r="AD700" s="41"/>
      <c r="AE700" s="41"/>
      <c r="AF700" s="41"/>
      <c r="AG700" s="41"/>
      <c r="AH700" s="41"/>
      <c r="AI700" s="41"/>
      <c r="AJ700" s="41"/>
      <c r="AK700" s="41"/>
      <c r="AL700" s="41"/>
      <c r="AM700" s="41"/>
      <c r="AN700" s="41"/>
      <c r="AO700" s="41"/>
      <c r="AP700" s="41"/>
      <c r="AQ700" s="41"/>
      <c r="AR700" s="41"/>
    </row>
    <row r="701" spans="26:44" x14ac:dyDescent="0.3">
      <c r="Z701" s="41"/>
      <c r="AA701" s="41"/>
      <c r="AB701" s="41"/>
      <c r="AC701" s="41"/>
      <c r="AD701" s="41"/>
      <c r="AE701" s="41"/>
      <c r="AF701" s="41"/>
      <c r="AG701" s="41"/>
      <c r="AH701" s="41"/>
      <c r="AI701" s="41"/>
      <c r="AJ701" s="41"/>
      <c r="AK701" s="41"/>
      <c r="AL701" s="41"/>
      <c r="AM701" s="41"/>
      <c r="AN701" s="41"/>
      <c r="AO701" s="41"/>
      <c r="AP701" s="41"/>
      <c r="AQ701" s="41"/>
      <c r="AR701" s="41"/>
    </row>
    <row r="702" spans="26:44" x14ac:dyDescent="0.3">
      <c r="Z702" s="41"/>
      <c r="AA702" s="41"/>
      <c r="AB702" s="41"/>
      <c r="AC702" s="41"/>
      <c r="AD702" s="41"/>
      <c r="AE702" s="41"/>
      <c r="AF702" s="41"/>
      <c r="AG702" s="41"/>
      <c r="AH702" s="41"/>
      <c r="AI702" s="41"/>
      <c r="AJ702" s="41"/>
      <c r="AK702" s="41"/>
      <c r="AL702" s="41"/>
      <c r="AM702" s="41"/>
      <c r="AN702" s="41"/>
      <c r="AO702" s="41"/>
      <c r="AP702" s="41"/>
      <c r="AQ702" s="41"/>
      <c r="AR702" s="41"/>
    </row>
    <row r="703" spans="26:44" x14ac:dyDescent="0.3">
      <c r="Z703" s="41"/>
      <c r="AA703" s="41"/>
      <c r="AB703" s="41"/>
      <c r="AC703" s="41"/>
      <c r="AD703" s="41"/>
      <c r="AE703" s="41"/>
      <c r="AF703" s="41"/>
      <c r="AG703" s="41"/>
      <c r="AH703" s="41"/>
      <c r="AI703" s="41"/>
      <c r="AJ703" s="41"/>
      <c r="AK703" s="41"/>
      <c r="AL703" s="41"/>
      <c r="AM703" s="41"/>
      <c r="AN703" s="41"/>
      <c r="AO703" s="41"/>
      <c r="AP703" s="41"/>
      <c r="AQ703" s="41"/>
      <c r="AR703" s="41"/>
    </row>
    <row r="704" spans="26:44" x14ac:dyDescent="0.3">
      <c r="Z704" s="41"/>
      <c r="AA704" s="41"/>
      <c r="AB704" s="41"/>
      <c r="AC704" s="41"/>
      <c r="AD704" s="41"/>
      <c r="AE704" s="41"/>
      <c r="AF704" s="41"/>
      <c r="AG704" s="41"/>
      <c r="AH704" s="41"/>
      <c r="AI704" s="41"/>
      <c r="AJ704" s="41"/>
      <c r="AK704" s="41"/>
      <c r="AL704" s="41"/>
      <c r="AM704" s="41"/>
      <c r="AN704" s="41"/>
      <c r="AO704" s="41"/>
      <c r="AP704" s="41"/>
      <c r="AQ704" s="41"/>
      <c r="AR704" s="41"/>
    </row>
    <row r="705" spans="26:44" x14ac:dyDescent="0.3">
      <c r="Z705" s="41"/>
      <c r="AA705" s="41"/>
      <c r="AB705" s="41"/>
      <c r="AC705" s="41"/>
      <c r="AD705" s="41"/>
      <c r="AE705" s="41"/>
      <c r="AF705" s="41"/>
      <c r="AG705" s="41"/>
      <c r="AH705" s="41"/>
      <c r="AI705" s="41"/>
      <c r="AJ705" s="41"/>
      <c r="AK705" s="41"/>
      <c r="AL705" s="41"/>
      <c r="AM705" s="41"/>
      <c r="AN705" s="41"/>
      <c r="AO705" s="41"/>
      <c r="AP705" s="41"/>
      <c r="AQ705" s="41"/>
      <c r="AR705" s="41"/>
    </row>
    <row r="706" spans="26:44" x14ac:dyDescent="0.3">
      <c r="Z706" s="41"/>
      <c r="AA706" s="41"/>
      <c r="AB706" s="41"/>
      <c r="AC706" s="41"/>
      <c r="AD706" s="41"/>
      <c r="AE706" s="41"/>
      <c r="AF706" s="41"/>
      <c r="AG706" s="41"/>
      <c r="AH706" s="41"/>
      <c r="AI706" s="41"/>
      <c r="AJ706" s="41"/>
      <c r="AK706" s="41"/>
      <c r="AL706" s="41"/>
      <c r="AM706" s="41"/>
      <c r="AN706" s="41"/>
      <c r="AO706" s="41"/>
      <c r="AP706" s="41"/>
      <c r="AQ706" s="41"/>
      <c r="AR706" s="41"/>
    </row>
    <row r="707" spans="26:44" x14ac:dyDescent="0.3">
      <c r="Z707" s="41"/>
      <c r="AA707" s="41"/>
      <c r="AB707" s="41"/>
      <c r="AC707" s="41"/>
      <c r="AD707" s="41"/>
      <c r="AE707" s="41"/>
      <c r="AF707" s="41"/>
      <c r="AG707" s="41"/>
      <c r="AH707" s="41"/>
      <c r="AI707" s="41"/>
      <c r="AJ707" s="41"/>
      <c r="AK707" s="41"/>
      <c r="AL707" s="41"/>
      <c r="AM707" s="41"/>
      <c r="AN707" s="41"/>
      <c r="AO707" s="41"/>
      <c r="AP707" s="41"/>
      <c r="AQ707" s="41"/>
      <c r="AR707" s="41"/>
    </row>
    <row r="708" spans="26:44" x14ac:dyDescent="0.3">
      <c r="Z708" s="41"/>
      <c r="AA708" s="41"/>
      <c r="AB708" s="41"/>
      <c r="AC708" s="41"/>
      <c r="AD708" s="41"/>
      <c r="AE708" s="41"/>
      <c r="AF708" s="41"/>
      <c r="AG708" s="41"/>
      <c r="AH708" s="41"/>
      <c r="AI708" s="41"/>
      <c r="AJ708" s="41"/>
      <c r="AK708" s="41"/>
      <c r="AL708" s="41"/>
      <c r="AM708" s="41"/>
      <c r="AN708" s="41"/>
      <c r="AO708" s="41"/>
      <c r="AP708" s="41"/>
      <c r="AQ708" s="41"/>
      <c r="AR708" s="41"/>
    </row>
    <row r="709" spans="26:44" x14ac:dyDescent="0.3">
      <c r="Z709" s="41"/>
      <c r="AA709" s="41"/>
      <c r="AB709" s="41"/>
      <c r="AC709" s="41"/>
      <c r="AD709" s="41"/>
      <c r="AE709" s="41"/>
      <c r="AF709" s="41"/>
      <c r="AG709" s="41"/>
      <c r="AH709" s="41"/>
      <c r="AI709" s="41"/>
      <c r="AJ709" s="41"/>
      <c r="AK709" s="41"/>
      <c r="AL709" s="41"/>
      <c r="AM709" s="41"/>
      <c r="AN709" s="41"/>
      <c r="AO709" s="41"/>
      <c r="AP709" s="41"/>
      <c r="AQ709" s="41"/>
      <c r="AR709" s="41"/>
    </row>
    <row r="710" spans="26:44" x14ac:dyDescent="0.3">
      <c r="Z710" s="41"/>
      <c r="AA710" s="41"/>
      <c r="AB710" s="41"/>
      <c r="AC710" s="41"/>
      <c r="AD710" s="41"/>
      <c r="AE710" s="41"/>
      <c r="AF710" s="41"/>
      <c r="AG710" s="41"/>
      <c r="AH710" s="41"/>
      <c r="AI710" s="41"/>
      <c r="AJ710" s="41"/>
      <c r="AK710" s="41"/>
      <c r="AL710" s="41"/>
      <c r="AM710" s="41"/>
      <c r="AN710" s="41"/>
      <c r="AO710" s="41"/>
      <c r="AP710" s="41"/>
      <c r="AQ710" s="41"/>
      <c r="AR710" s="41"/>
    </row>
    <row r="711" spans="26:44" x14ac:dyDescent="0.3">
      <c r="Z711" s="41"/>
      <c r="AA711" s="41"/>
      <c r="AB711" s="41"/>
      <c r="AC711" s="41"/>
      <c r="AD711" s="41"/>
      <c r="AE711" s="41"/>
      <c r="AF711" s="41"/>
      <c r="AG711" s="41"/>
      <c r="AH711" s="41"/>
      <c r="AI711" s="41"/>
      <c r="AJ711" s="41"/>
      <c r="AK711" s="41"/>
      <c r="AL711" s="41"/>
      <c r="AM711" s="41"/>
      <c r="AN711" s="41"/>
      <c r="AO711" s="41"/>
      <c r="AP711" s="41"/>
      <c r="AQ711" s="41"/>
      <c r="AR711" s="41"/>
    </row>
    <row r="712" spans="26:44" x14ac:dyDescent="0.3">
      <c r="Z712" s="41"/>
      <c r="AA712" s="41"/>
      <c r="AB712" s="41"/>
      <c r="AC712" s="41"/>
      <c r="AD712" s="41"/>
      <c r="AE712" s="41"/>
      <c r="AF712" s="41"/>
      <c r="AG712" s="41"/>
      <c r="AH712" s="41"/>
      <c r="AI712" s="41"/>
      <c r="AJ712" s="41"/>
      <c r="AK712" s="41"/>
      <c r="AL712" s="41"/>
      <c r="AM712" s="41"/>
      <c r="AN712" s="41"/>
      <c r="AO712" s="41"/>
      <c r="AP712" s="41"/>
      <c r="AQ712" s="41"/>
      <c r="AR712" s="41"/>
    </row>
    <row r="713" spans="26:44" x14ac:dyDescent="0.3">
      <c r="Z713" s="41"/>
      <c r="AA713" s="41"/>
      <c r="AB713" s="41"/>
      <c r="AC713" s="41"/>
      <c r="AD713" s="41"/>
      <c r="AE713" s="41"/>
      <c r="AF713" s="41"/>
      <c r="AG713" s="41"/>
      <c r="AH713" s="41"/>
      <c r="AI713" s="41"/>
      <c r="AJ713" s="41"/>
      <c r="AK713" s="41"/>
      <c r="AL713" s="41"/>
      <c r="AM713" s="41"/>
      <c r="AN713" s="41"/>
      <c r="AO713" s="41"/>
      <c r="AP713" s="41"/>
      <c r="AQ713" s="41"/>
      <c r="AR713" s="41"/>
    </row>
    <row r="714" spans="26:44" x14ac:dyDescent="0.3">
      <c r="Z714" s="41"/>
      <c r="AA714" s="41"/>
      <c r="AB714" s="41"/>
      <c r="AC714" s="41"/>
      <c r="AD714" s="41"/>
      <c r="AE714" s="41"/>
      <c r="AF714" s="41"/>
      <c r="AG714" s="41"/>
      <c r="AH714" s="41"/>
      <c r="AI714" s="41"/>
      <c r="AJ714" s="41"/>
      <c r="AK714" s="41"/>
      <c r="AL714" s="41"/>
      <c r="AM714" s="41"/>
      <c r="AN714" s="41"/>
      <c r="AO714" s="41"/>
      <c r="AP714" s="41"/>
      <c r="AQ714" s="41"/>
      <c r="AR714" s="41"/>
    </row>
    <row r="715" spans="26:44" x14ac:dyDescent="0.3">
      <c r="Z715" s="41"/>
      <c r="AA715" s="41"/>
      <c r="AB715" s="41"/>
      <c r="AC715" s="41"/>
      <c r="AD715" s="41"/>
      <c r="AE715" s="41"/>
      <c r="AF715" s="41"/>
      <c r="AG715" s="41"/>
      <c r="AH715" s="41"/>
      <c r="AI715" s="41"/>
      <c r="AJ715" s="41"/>
      <c r="AK715" s="41"/>
      <c r="AL715" s="41"/>
      <c r="AM715" s="41"/>
      <c r="AN715" s="41"/>
      <c r="AO715" s="41"/>
      <c r="AP715" s="41"/>
      <c r="AQ715" s="41"/>
      <c r="AR715" s="41"/>
    </row>
    <row r="716" spans="26:44" x14ac:dyDescent="0.3">
      <c r="Z716" s="41"/>
      <c r="AA716" s="41"/>
      <c r="AB716" s="41"/>
      <c r="AC716" s="41"/>
      <c r="AD716" s="41"/>
      <c r="AE716" s="41"/>
      <c r="AF716" s="41"/>
      <c r="AG716" s="41"/>
      <c r="AH716" s="41"/>
      <c r="AI716" s="41"/>
      <c r="AJ716" s="41"/>
      <c r="AK716" s="41"/>
      <c r="AL716" s="41"/>
      <c r="AM716" s="41"/>
      <c r="AN716" s="41"/>
      <c r="AO716" s="41"/>
      <c r="AP716" s="41"/>
      <c r="AQ716" s="41"/>
      <c r="AR716" s="41"/>
    </row>
    <row r="717" spans="26:44" x14ac:dyDescent="0.3">
      <c r="Z717" s="41"/>
      <c r="AA717" s="41"/>
      <c r="AB717" s="41"/>
      <c r="AC717" s="41"/>
      <c r="AD717" s="41"/>
      <c r="AE717" s="41"/>
      <c r="AF717" s="41"/>
      <c r="AG717" s="41"/>
      <c r="AH717" s="41"/>
      <c r="AI717" s="41"/>
      <c r="AJ717" s="41"/>
      <c r="AK717" s="41"/>
      <c r="AL717" s="41"/>
      <c r="AM717" s="41"/>
      <c r="AN717" s="41"/>
      <c r="AO717" s="41"/>
      <c r="AP717" s="41"/>
      <c r="AQ717" s="41"/>
      <c r="AR717" s="41"/>
    </row>
    <row r="718" spans="26:44" x14ac:dyDescent="0.3">
      <c r="Z718" s="41"/>
      <c r="AA718" s="41"/>
      <c r="AB718" s="41"/>
      <c r="AC718" s="41"/>
      <c r="AD718" s="41"/>
      <c r="AE718" s="41"/>
      <c r="AF718" s="41"/>
      <c r="AG718" s="41"/>
      <c r="AH718" s="41"/>
      <c r="AI718" s="41"/>
      <c r="AJ718" s="41"/>
      <c r="AK718" s="41"/>
      <c r="AL718" s="41"/>
      <c r="AM718" s="41"/>
      <c r="AN718" s="41"/>
      <c r="AO718" s="41"/>
      <c r="AP718" s="41"/>
      <c r="AQ718" s="41"/>
      <c r="AR718" s="41"/>
    </row>
    <row r="719" spans="26:44" x14ac:dyDescent="0.3">
      <c r="Z719" s="41"/>
      <c r="AA719" s="41"/>
      <c r="AB719" s="41"/>
      <c r="AC719" s="41"/>
      <c r="AD719" s="41"/>
      <c r="AE719" s="41"/>
      <c r="AF719" s="41"/>
      <c r="AG719" s="41"/>
      <c r="AH719" s="41"/>
      <c r="AI719" s="41"/>
      <c r="AJ719" s="41"/>
      <c r="AK719" s="41"/>
      <c r="AL719" s="41"/>
      <c r="AM719" s="41"/>
      <c r="AN719" s="41"/>
      <c r="AO719" s="41"/>
      <c r="AP719" s="41"/>
      <c r="AQ719" s="41"/>
      <c r="AR719" s="41"/>
    </row>
    <row r="720" spans="26:44" x14ac:dyDescent="0.3">
      <c r="Z720" s="41"/>
      <c r="AA720" s="41"/>
      <c r="AB720" s="41"/>
      <c r="AC720" s="41"/>
      <c r="AD720" s="41"/>
      <c r="AE720" s="41"/>
      <c r="AF720" s="41"/>
      <c r="AG720" s="41"/>
      <c r="AH720" s="41"/>
      <c r="AI720" s="41"/>
      <c r="AJ720" s="41"/>
      <c r="AK720" s="41"/>
      <c r="AL720" s="41"/>
      <c r="AM720" s="41"/>
      <c r="AN720" s="41"/>
      <c r="AO720" s="41"/>
      <c r="AP720" s="41"/>
      <c r="AQ720" s="41"/>
      <c r="AR720" s="41"/>
    </row>
    <row r="721" spans="26:44" x14ac:dyDescent="0.3">
      <c r="Z721" s="41"/>
      <c r="AA721" s="41"/>
      <c r="AB721" s="41"/>
      <c r="AC721" s="41"/>
      <c r="AD721" s="41"/>
      <c r="AE721" s="41"/>
      <c r="AF721" s="41"/>
      <c r="AG721" s="41"/>
      <c r="AH721" s="41"/>
      <c r="AI721" s="41"/>
      <c r="AJ721" s="41"/>
      <c r="AK721" s="41"/>
      <c r="AL721" s="41"/>
      <c r="AM721" s="41"/>
      <c r="AN721" s="41"/>
      <c r="AO721" s="41"/>
      <c r="AP721" s="41"/>
      <c r="AQ721" s="41"/>
      <c r="AR721" s="41"/>
    </row>
    <row r="722" spans="26:44" x14ac:dyDescent="0.3">
      <c r="Z722" s="41"/>
      <c r="AA722" s="41"/>
      <c r="AB722" s="41"/>
      <c r="AC722" s="41"/>
      <c r="AD722" s="41"/>
      <c r="AE722" s="41"/>
      <c r="AF722" s="41"/>
      <c r="AG722" s="41"/>
      <c r="AH722" s="41"/>
      <c r="AI722" s="41"/>
      <c r="AJ722" s="41"/>
      <c r="AK722" s="41"/>
      <c r="AL722" s="41"/>
      <c r="AM722" s="41"/>
      <c r="AN722" s="41"/>
      <c r="AO722" s="41"/>
      <c r="AP722" s="41"/>
      <c r="AQ722" s="41"/>
      <c r="AR722" s="41"/>
    </row>
    <row r="723" spans="26:44" x14ac:dyDescent="0.3">
      <c r="Z723" s="41"/>
      <c r="AA723" s="41"/>
      <c r="AB723" s="41"/>
      <c r="AC723" s="41"/>
      <c r="AD723" s="41"/>
      <c r="AE723" s="41"/>
      <c r="AF723" s="41"/>
      <c r="AG723" s="41"/>
      <c r="AH723" s="41"/>
      <c r="AI723" s="41"/>
      <c r="AJ723" s="41"/>
      <c r="AK723" s="41"/>
      <c r="AL723" s="41"/>
      <c r="AM723" s="41"/>
      <c r="AN723" s="41"/>
      <c r="AO723" s="41"/>
      <c r="AP723" s="41"/>
      <c r="AQ723" s="41"/>
      <c r="AR723" s="41"/>
    </row>
    <row r="724" spans="26:44" x14ac:dyDescent="0.3">
      <c r="Z724" s="41"/>
      <c r="AA724" s="41"/>
      <c r="AB724" s="41"/>
      <c r="AC724" s="41"/>
      <c r="AD724" s="41"/>
      <c r="AE724" s="41"/>
      <c r="AF724" s="41"/>
      <c r="AG724" s="41"/>
      <c r="AH724" s="41"/>
      <c r="AI724" s="41"/>
      <c r="AJ724" s="41"/>
      <c r="AK724" s="41"/>
      <c r="AL724" s="41"/>
      <c r="AM724" s="41"/>
      <c r="AN724" s="41"/>
      <c r="AO724" s="41"/>
      <c r="AP724" s="41"/>
      <c r="AQ724" s="41"/>
      <c r="AR724" s="41"/>
    </row>
    <row r="725" spans="26:44" x14ac:dyDescent="0.3">
      <c r="Z725" s="41"/>
      <c r="AA725" s="41"/>
      <c r="AB725" s="41"/>
      <c r="AC725" s="41"/>
      <c r="AD725" s="41"/>
      <c r="AE725" s="41"/>
      <c r="AF725" s="41"/>
      <c r="AG725" s="41"/>
      <c r="AH725" s="41"/>
      <c r="AI725" s="41"/>
      <c r="AJ725" s="41"/>
      <c r="AK725" s="41"/>
      <c r="AL725" s="41"/>
      <c r="AM725" s="41"/>
      <c r="AN725" s="41"/>
      <c r="AO725" s="41"/>
      <c r="AP725" s="41"/>
      <c r="AQ725" s="41"/>
      <c r="AR725" s="41"/>
    </row>
    <row r="726" spans="26:44" x14ac:dyDescent="0.3">
      <c r="Z726" s="41"/>
      <c r="AA726" s="41"/>
      <c r="AB726" s="41"/>
      <c r="AC726" s="41"/>
      <c r="AD726" s="41"/>
      <c r="AE726" s="41"/>
      <c r="AF726" s="41"/>
      <c r="AG726" s="41"/>
      <c r="AH726" s="41"/>
      <c r="AI726" s="41"/>
      <c r="AJ726" s="41"/>
      <c r="AK726" s="41"/>
      <c r="AL726" s="41"/>
      <c r="AM726" s="41"/>
      <c r="AN726" s="41"/>
      <c r="AO726" s="41"/>
      <c r="AP726" s="41"/>
      <c r="AQ726" s="41"/>
      <c r="AR726" s="41"/>
    </row>
    <row r="727" spans="26:44" x14ac:dyDescent="0.3">
      <c r="Z727" s="41"/>
      <c r="AA727" s="41"/>
      <c r="AB727" s="41"/>
      <c r="AC727" s="41"/>
      <c r="AD727" s="41"/>
      <c r="AE727" s="41"/>
      <c r="AF727" s="41"/>
      <c r="AG727" s="41"/>
      <c r="AH727" s="41"/>
      <c r="AI727" s="41"/>
      <c r="AJ727" s="41"/>
      <c r="AK727" s="41"/>
      <c r="AL727" s="41"/>
      <c r="AM727" s="41"/>
      <c r="AN727" s="41"/>
      <c r="AO727" s="41"/>
      <c r="AP727" s="41"/>
      <c r="AQ727" s="41"/>
      <c r="AR727" s="41"/>
    </row>
    <row r="728" spans="26:44" x14ac:dyDescent="0.3">
      <c r="Z728" s="41"/>
      <c r="AA728" s="41"/>
      <c r="AB728" s="41"/>
      <c r="AC728" s="41"/>
      <c r="AD728" s="41"/>
      <c r="AE728" s="41"/>
      <c r="AF728" s="41"/>
      <c r="AG728" s="41"/>
      <c r="AH728" s="41"/>
      <c r="AI728" s="41"/>
      <c r="AJ728" s="41"/>
      <c r="AK728" s="41"/>
      <c r="AL728" s="41"/>
      <c r="AM728" s="41"/>
      <c r="AN728" s="41"/>
      <c r="AO728" s="41"/>
      <c r="AP728" s="41"/>
      <c r="AQ728" s="41"/>
      <c r="AR728" s="41"/>
    </row>
    <row r="729" spans="26:44" x14ac:dyDescent="0.3">
      <c r="Z729" s="41"/>
      <c r="AA729" s="41"/>
      <c r="AB729" s="41"/>
      <c r="AC729" s="41"/>
      <c r="AD729" s="41"/>
      <c r="AE729" s="41"/>
      <c r="AF729" s="41"/>
      <c r="AG729" s="41"/>
      <c r="AH729" s="41"/>
      <c r="AI729" s="41"/>
      <c r="AJ729" s="41"/>
      <c r="AK729" s="41"/>
      <c r="AL729" s="41"/>
      <c r="AM729" s="41"/>
      <c r="AN729" s="41"/>
      <c r="AO729" s="41"/>
      <c r="AP729" s="41"/>
      <c r="AQ729" s="41"/>
      <c r="AR729" s="41"/>
    </row>
    <row r="730" spans="26:44" x14ac:dyDescent="0.3">
      <c r="Z730" s="41"/>
      <c r="AA730" s="41"/>
      <c r="AB730" s="41"/>
      <c r="AC730" s="41"/>
      <c r="AD730" s="41"/>
      <c r="AE730" s="41"/>
      <c r="AF730" s="41"/>
      <c r="AG730" s="41"/>
      <c r="AH730" s="41"/>
      <c r="AI730" s="41"/>
      <c r="AJ730" s="41"/>
      <c r="AK730" s="41"/>
      <c r="AL730" s="41"/>
      <c r="AM730" s="41"/>
      <c r="AN730" s="41"/>
      <c r="AO730" s="41"/>
      <c r="AP730" s="41"/>
      <c r="AQ730" s="41"/>
      <c r="AR730" s="41"/>
    </row>
    <row r="731" spans="26:44" x14ac:dyDescent="0.3">
      <c r="Z731" s="41"/>
      <c r="AA731" s="41"/>
      <c r="AB731" s="41"/>
      <c r="AC731" s="41"/>
      <c r="AD731" s="41"/>
      <c r="AE731" s="41"/>
      <c r="AF731" s="41"/>
      <c r="AG731" s="41"/>
      <c r="AH731" s="41"/>
      <c r="AI731" s="41"/>
      <c r="AJ731" s="41"/>
      <c r="AK731" s="41"/>
      <c r="AL731" s="41"/>
      <c r="AM731" s="41"/>
      <c r="AN731" s="41"/>
      <c r="AO731" s="41"/>
      <c r="AP731" s="41"/>
      <c r="AQ731" s="41"/>
      <c r="AR731" s="41"/>
    </row>
    <row r="732" spans="26:44" x14ac:dyDescent="0.3">
      <c r="Z732" s="41"/>
      <c r="AA732" s="41"/>
      <c r="AB732" s="41"/>
      <c r="AC732" s="41"/>
      <c r="AD732" s="41"/>
      <c r="AE732" s="41"/>
      <c r="AF732" s="41"/>
      <c r="AG732" s="41"/>
      <c r="AH732" s="41"/>
      <c r="AI732" s="41"/>
      <c r="AJ732" s="41"/>
      <c r="AK732" s="41"/>
      <c r="AL732" s="41"/>
      <c r="AM732" s="41"/>
      <c r="AN732" s="41"/>
      <c r="AO732" s="41"/>
      <c r="AP732" s="41"/>
      <c r="AQ732" s="41"/>
      <c r="AR732" s="41"/>
    </row>
    <row r="733" spans="26:44" x14ac:dyDescent="0.3">
      <c r="Z733" s="41"/>
      <c r="AA733" s="41"/>
      <c r="AB733" s="41"/>
      <c r="AC733" s="41"/>
      <c r="AD733" s="41"/>
      <c r="AE733" s="41"/>
      <c r="AF733" s="41"/>
      <c r="AG733" s="41"/>
      <c r="AH733" s="41"/>
      <c r="AI733" s="41"/>
      <c r="AJ733" s="41"/>
      <c r="AK733" s="41"/>
      <c r="AL733" s="41"/>
      <c r="AM733" s="41"/>
      <c r="AN733" s="41"/>
      <c r="AO733" s="41"/>
      <c r="AP733" s="41"/>
      <c r="AQ733" s="41"/>
      <c r="AR733" s="41"/>
    </row>
    <row r="734" spans="26:44" x14ac:dyDescent="0.3">
      <c r="Z734" s="41"/>
      <c r="AA734" s="41"/>
      <c r="AB734" s="41"/>
      <c r="AC734" s="41"/>
      <c r="AD734" s="41"/>
      <c r="AE734" s="41"/>
      <c r="AF734" s="41"/>
      <c r="AG734" s="41"/>
      <c r="AH734" s="41"/>
      <c r="AI734" s="41"/>
      <c r="AJ734" s="41"/>
      <c r="AK734" s="41"/>
      <c r="AL734" s="41"/>
      <c r="AM734" s="41"/>
      <c r="AN734" s="41"/>
      <c r="AO734" s="41"/>
      <c r="AP734" s="41"/>
      <c r="AQ734" s="41"/>
      <c r="AR734" s="41"/>
    </row>
    <row r="735" spans="26:44" x14ac:dyDescent="0.3">
      <c r="Z735" s="41"/>
      <c r="AA735" s="41"/>
      <c r="AB735" s="41"/>
      <c r="AC735" s="41"/>
      <c r="AD735" s="41"/>
      <c r="AE735" s="41"/>
      <c r="AF735" s="41"/>
      <c r="AG735" s="41"/>
      <c r="AH735" s="41"/>
      <c r="AI735" s="41"/>
      <c r="AJ735" s="41"/>
      <c r="AK735" s="41"/>
      <c r="AL735" s="41"/>
      <c r="AM735" s="41"/>
      <c r="AN735" s="41"/>
      <c r="AO735" s="41"/>
      <c r="AP735" s="41"/>
      <c r="AQ735" s="41"/>
      <c r="AR735" s="41"/>
    </row>
    <row r="736" spans="26:44" x14ac:dyDescent="0.3">
      <c r="Z736" s="41"/>
      <c r="AA736" s="41"/>
      <c r="AB736" s="41"/>
      <c r="AC736" s="41"/>
      <c r="AD736" s="41"/>
      <c r="AE736" s="41"/>
      <c r="AF736" s="41"/>
      <c r="AG736" s="41"/>
      <c r="AH736" s="41"/>
      <c r="AI736" s="41"/>
      <c r="AJ736" s="41"/>
      <c r="AK736" s="41"/>
      <c r="AL736" s="41"/>
      <c r="AM736" s="41"/>
      <c r="AN736" s="41"/>
      <c r="AO736" s="41"/>
      <c r="AP736" s="41"/>
      <c r="AQ736" s="41"/>
      <c r="AR736" s="41"/>
    </row>
    <row r="737" spans="26:44" x14ac:dyDescent="0.3">
      <c r="Z737" s="41"/>
      <c r="AA737" s="41"/>
      <c r="AB737" s="41"/>
      <c r="AC737" s="41"/>
      <c r="AD737" s="41"/>
      <c r="AE737" s="41"/>
      <c r="AF737" s="41"/>
      <c r="AG737" s="41"/>
      <c r="AH737" s="41"/>
      <c r="AI737" s="41"/>
      <c r="AJ737" s="41"/>
      <c r="AK737" s="41"/>
      <c r="AL737" s="41"/>
      <c r="AM737" s="41"/>
      <c r="AN737" s="41"/>
      <c r="AO737" s="41"/>
      <c r="AP737" s="41"/>
      <c r="AQ737" s="41"/>
      <c r="AR737" s="41"/>
    </row>
    <row r="738" spans="26:44" x14ac:dyDescent="0.3">
      <c r="Z738" s="41"/>
      <c r="AA738" s="41"/>
      <c r="AB738" s="41"/>
      <c r="AC738" s="41"/>
      <c r="AD738" s="41"/>
      <c r="AE738" s="41"/>
      <c r="AF738" s="41"/>
      <c r="AG738" s="41"/>
      <c r="AH738" s="41"/>
      <c r="AI738" s="41"/>
      <c r="AJ738" s="41"/>
      <c r="AK738" s="41"/>
      <c r="AL738" s="41"/>
      <c r="AM738" s="41"/>
      <c r="AN738" s="41"/>
      <c r="AO738" s="41"/>
      <c r="AP738" s="41"/>
      <c r="AQ738" s="41"/>
      <c r="AR738" s="41"/>
    </row>
    <row r="739" spans="26:44" x14ac:dyDescent="0.3">
      <c r="Z739" s="41"/>
      <c r="AA739" s="41"/>
      <c r="AB739" s="41"/>
      <c r="AC739" s="41"/>
      <c r="AD739" s="41"/>
      <c r="AE739" s="41"/>
      <c r="AF739" s="41"/>
      <c r="AG739" s="41"/>
      <c r="AH739" s="41"/>
      <c r="AI739" s="41"/>
      <c r="AJ739" s="41"/>
      <c r="AK739" s="41"/>
      <c r="AL739" s="41"/>
      <c r="AM739" s="41"/>
      <c r="AN739" s="41"/>
      <c r="AO739" s="41"/>
      <c r="AP739" s="41"/>
      <c r="AQ739" s="41"/>
      <c r="AR739" s="41"/>
    </row>
    <row r="740" spans="26:44" x14ac:dyDescent="0.3">
      <c r="Z740" s="41"/>
      <c r="AA740" s="41"/>
      <c r="AB740" s="41"/>
      <c r="AC740" s="41"/>
      <c r="AD740" s="41"/>
      <c r="AE740" s="41"/>
      <c r="AF740" s="41"/>
      <c r="AG740" s="41"/>
      <c r="AH740" s="41"/>
      <c r="AI740" s="41"/>
      <c r="AJ740" s="41"/>
      <c r="AK740" s="41"/>
      <c r="AL740" s="41"/>
      <c r="AM740" s="41"/>
      <c r="AN740" s="41"/>
      <c r="AO740" s="41"/>
      <c r="AP740" s="41"/>
      <c r="AQ740" s="41"/>
      <c r="AR740" s="41"/>
    </row>
    <row r="741" spans="26:44" x14ac:dyDescent="0.3">
      <c r="Z741" s="41"/>
      <c r="AA741" s="41"/>
      <c r="AB741" s="41"/>
      <c r="AC741" s="41"/>
      <c r="AD741" s="41"/>
      <c r="AE741" s="41"/>
      <c r="AF741" s="41"/>
      <c r="AG741" s="41"/>
      <c r="AH741" s="41"/>
      <c r="AI741" s="41"/>
      <c r="AJ741" s="41"/>
      <c r="AK741" s="41"/>
      <c r="AL741" s="41"/>
      <c r="AM741" s="41"/>
      <c r="AN741" s="41"/>
      <c r="AO741" s="41"/>
      <c r="AP741" s="41"/>
      <c r="AQ741" s="41"/>
      <c r="AR741" s="41"/>
    </row>
    <row r="742" spans="26:44" x14ac:dyDescent="0.3">
      <c r="Z742" s="41"/>
      <c r="AA742" s="41"/>
      <c r="AB742" s="41"/>
      <c r="AC742" s="41"/>
      <c r="AD742" s="41"/>
      <c r="AE742" s="41"/>
      <c r="AF742" s="41"/>
      <c r="AG742" s="41"/>
      <c r="AH742" s="41"/>
      <c r="AI742" s="41"/>
      <c r="AJ742" s="41"/>
      <c r="AK742" s="41"/>
      <c r="AL742" s="41"/>
      <c r="AM742" s="41"/>
      <c r="AN742" s="41"/>
      <c r="AO742" s="41"/>
      <c r="AP742" s="41"/>
      <c r="AQ742" s="41"/>
      <c r="AR742" s="41"/>
    </row>
    <row r="743" spans="26:44" x14ac:dyDescent="0.3">
      <c r="Z743" s="41"/>
      <c r="AA743" s="41"/>
      <c r="AB743" s="41"/>
      <c r="AC743" s="41"/>
      <c r="AD743" s="41"/>
      <c r="AE743" s="41"/>
      <c r="AF743" s="41"/>
      <c r="AG743" s="41"/>
      <c r="AH743" s="41"/>
      <c r="AI743" s="41"/>
      <c r="AJ743" s="41"/>
      <c r="AK743" s="41"/>
      <c r="AL743" s="41"/>
      <c r="AM743" s="41"/>
      <c r="AN743" s="41"/>
      <c r="AO743" s="41"/>
      <c r="AP743" s="41"/>
      <c r="AQ743" s="41"/>
      <c r="AR743" s="41"/>
    </row>
    <row r="744" spans="26:44" x14ac:dyDescent="0.3">
      <c r="Z744" s="41"/>
      <c r="AA744" s="41"/>
      <c r="AB744" s="41"/>
      <c r="AC744" s="41"/>
      <c r="AD744" s="41"/>
      <c r="AE744" s="41"/>
      <c r="AF744" s="41"/>
      <c r="AG744" s="41"/>
      <c r="AH744" s="41"/>
      <c r="AI744" s="41"/>
      <c r="AJ744" s="41"/>
      <c r="AK744" s="41"/>
      <c r="AL744" s="41"/>
      <c r="AM744" s="41"/>
      <c r="AN744" s="41"/>
      <c r="AO744" s="41"/>
      <c r="AP744" s="41"/>
      <c r="AQ744" s="41"/>
      <c r="AR744" s="41"/>
    </row>
    <row r="745" spans="26:44" x14ac:dyDescent="0.3">
      <c r="Z745" s="41"/>
      <c r="AA745" s="41"/>
      <c r="AB745" s="41"/>
      <c r="AC745" s="41"/>
      <c r="AD745" s="41"/>
      <c r="AE745" s="41"/>
      <c r="AF745" s="41"/>
      <c r="AG745" s="41"/>
      <c r="AH745" s="41"/>
      <c r="AI745" s="41"/>
      <c r="AJ745" s="41"/>
      <c r="AK745" s="41"/>
      <c r="AL745" s="41"/>
      <c r="AM745" s="41"/>
      <c r="AN745" s="41"/>
      <c r="AO745" s="41"/>
      <c r="AP745" s="41"/>
      <c r="AQ745" s="41"/>
      <c r="AR745" s="41"/>
    </row>
    <row r="746" spans="26:44" x14ac:dyDescent="0.3">
      <c r="Z746" s="41"/>
      <c r="AA746" s="41"/>
      <c r="AB746" s="41"/>
      <c r="AC746" s="41"/>
      <c r="AD746" s="41"/>
      <c r="AE746" s="41"/>
      <c r="AF746" s="41"/>
      <c r="AG746" s="41"/>
      <c r="AH746" s="41"/>
      <c r="AI746" s="41"/>
      <c r="AJ746" s="41"/>
      <c r="AK746" s="41"/>
      <c r="AL746" s="41"/>
      <c r="AM746" s="41"/>
      <c r="AN746" s="41"/>
      <c r="AO746" s="41"/>
      <c r="AP746" s="41"/>
      <c r="AQ746" s="41"/>
      <c r="AR746" s="41"/>
    </row>
    <row r="747" spans="26:44" x14ac:dyDescent="0.3">
      <c r="Z747" s="41"/>
      <c r="AA747" s="41"/>
      <c r="AB747" s="41"/>
      <c r="AC747" s="41"/>
      <c r="AD747" s="41"/>
      <c r="AE747" s="41"/>
      <c r="AF747" s="41"/>
      <c r="AG747" s="41"/>
      <c r="AH747" s="41"/>
      <c r="AI747" s="41"/>
      <c r="AJ747" s="41"/>
      <c r="AK747" s="41"/>
      <c r="AL747" s="41"/>
      <c r="AM747" s="41"/>
      <c r="AN747" s="41"/>
      <c r="AO747" s="41"/>
      <c r="AP747" s="41"/>
      <c r="AQ747" s="41"/>
      <c r="AR747" s="41"/>
    </row>
    <row r="748" spans="26:44" x14ac:dyDescent="0.3">
      <c r="Z748" s="41"/>
      <c r="AA748" s="41"/>
      <c r="AB748" s="41"/>
      <c r="AC748" s="41"/>
      <c r="AD748" s="41"/>
      <c r="AE748" s="41"/>
      <c r="AF748" s="41"/>
      <c r="AG748" s="41"/>
      <c r="AH748" s="41"/>
      <c r="AI748" s="41"/>
      <c r="AJ748" s="41"/>
      <c r="AK748" s="41"/>
      <c r="AL748" s="41"/>
      <c r="AM748" s="41"/>
      <c r="AN748" s="41"/>
      <c r="AO748" s="41"/>
      <c r="AP748" s="41"/>
      <c r="AQ748" s="41"/>
      <c r="AR748" s="41"/>
    </row>
    <row r="749" spans="26:44" x14ac:dyDescent="0.3">
      <c r="Z749" s="41"/>
      <c r="AA749" s="41"/>
      <c r="AB749" s="41"/>
      <c r="AC749" s="41"/>
      <c r="AD749" s="41"/>
      <c r="AE749" s="41"/>
      <c r="AF749" s="41"/>
      <c r="AG749" s="41"/>
      <c r="AH749" s="41"/>
      <c r="AI749" s="41"/>
      <c r="AJ749" s="41"/>
      <c r="AK749" s="41"/>
      <c r="AL749" s="41"/>
      <c r="AM749" s="41"/>
      <c r="AN749" s="41"/>
      <c r="AO749" s="41"/>
      <c r="AP749" s="41"/>
      <c r="AQ749" s="41"/>
      <c r="AR749" s="41"/>
    </row>
    <row r="750" spans="26:44" x14ac:dyDescent="0.3">
      <c r="Z750" s="41"/>
      <c r="AA750" s="41"/>
      <c r="AB750" s="41"/>
      <c r="AC750" s="41"/>
      <c r="AD750" s="41"/>
      <c r="AE750" s="41"/>
      <c r="AF750" s="41"/>
      <c r="AG750" s="41"/>
      <c r="AH750" s="41"/>
      <c r="AI750" s="41"/>
      <c r="AJ750" s="41"/>
      <c r="AK750" s="41"/>
      <c r="AL750" s="41"/>
      <c r="AM750" s="41"/>
      <c r="AN750" s="41"/>
      <c r="AO750" s="41"/>
      <c r="AP750" s="41"/>
      <c r="AQ750" s="41"/>
      <c r="AR750" s="41"/>
    </row>
    <row r="751" spans="26:44" x14ac:dyDescent="0.3">
      <c r="Z751" s="41"/>
      <c r="AA751" s="41"/>
      <c r="AB751" s="41"/>
      <c r="AC751" s="41"/>
      <c r="AD751" s="41"/>
      <c r="AE751" s="41"/>
      <c r="AF751" s="41"/>
      <c r="AG751" s="41"/>
      <c r="AH751" s="41"/>
      <c r="AI751" s="41"/>
      <c r="AJ751" s="41"/>
      <c r="AK751" s="41"/>
      <c r="AL751" s="41"/>
      <c r="AM751" s="41"/>
      <c r="AN751" s="41"/>
      <c r="AO751" s="41"/>
      <c r="AP751" s="41"/>
      <c r="AQ751" s="41"/>
      <c r="AR751" s="41"/>
    </row>
    <row r="752" spans="26:44" x14ac:dyDescent="0.3">
      <c r="Z752" s="41"/>
      <c r="AA752" s="41"/>
      <c r="AB752" s="41"/>
      <c r="AC752" s="41"/>
      <c r="AD752" s="41"/>
      <c r="AE752" s="41"/>
      <c r="AF752" s="41"/>
      <c r="AG752" s="41"/>
      <c r="AH752" s="41"/>
      <c r="AI752" s="41"/>
      <c r="AJ752" s="41"/>
      <c r="AK752" s="41"/>
      <c r="AL752" s="41"/>
      <c r="AM752" s="41"/>
      <c r="AN752" s="41"/>
      <c r="AO752" s="41"/>
      <c r="AP752" s="41"/>
      <c r="AQ752" s="41"/>
      <c r="AR752" s="41"/>
    </row>
    <row r="753" spans="26:44" x14ac:dyDescent="0.3">
      <c r="Z753" s="41"/>
      <c r="AA753" s="41"/>
      <c r="AB753" s="41"/>
      <c r="AC753" s="41"/>
      <c r="AD753" s="41"/>
      <c r="AE753" s="41"/>
      <c r="AF753" s="41"/>
      <c r="AG753" s="41"/>
      <c r="AH753" s="41"/>
      <c r="AI753" s="41"/>
      <c r="AJ753" s="41"/>
      <c r="AK753" s="41"/>
      <c r="AL753" s="41"/>
      <c r="AM753" s="41"/>
      <c r="AN753" s="41"/>
      <c r="AO753" s="41"/>
      <c r="AP753" s="41"/>
      <c r="AQ753" s="41"/>
      <c r="AR753" s="41"/>
    </row>
    <row r="754" spans="26:44" x14ac:dyDescent="0.3">
      <c r="Z754" s="41"/>
      <c r="AA754" s="41"/>
      <c r="AB754" s="41"/>
      <c r="AC754" s="41"/>
      <c r="AD754" s="41"/>
      <c r="AE754" s="41"/>
      <c r="AF754" s="41"/>
      <c r="AG754" s="41"/>
      <c r="AH754" s="41"/>
      <c r="AI754" s="41"/>
      <c r="AJ754" s="41"/>
      <c r="AK754" s="41"/>
      <c r="AL754" s="41"/>
      <c r="AM754" s="41"/>
      <c r="AN754" s="41"/>
      <c r="AO754" s="41"/>
      <c r="AP754" s="41"/>
      <c r="AQ754" s="41"/>
      <c r="AR754" s="41"/>
    </row>
    <row r="755" spans="26:44" x14ac:dyDescent="0.3">
      <c r="Z755" s="41"/>
      <c r="AA755" s="41"/>
      <c r="AB755" s="41"/>
      <c r="AC755" s="41"/>
      <c r="AD755" s="41"/>
      <c r="AE755" s="41"/>
      <c r="AF755" s="41"/>
      <c r="AG755" s="41"/>
      <c r="AH755" s="41"/>
      <c r="AI755" s="41"/>
      <c r="AJ755" s="41"/>
      <c r="AK755" s="41"/>
      <c r="AL755" s="41"/>
      <c r="AM755" s="41"/>
      <c r="AN755" s="41"/>
      <c r="AO755" s="41"/>
      <c r="AP755" s="41"/>
      <c r="AQ755" s="41"/>
      <c r="AR755" s="41"/>
    </row>
    <row r="756" spans="26:44" x14ac:dyDescent="0.3">
      <c r="Z756" s="41"/>
      <c r="AA756" s="41"/>
      <c r="AB756" s="41"/>
      <c r="AC756" s="41"/>
      <c r="AD756" s="41"/>
      <c r="AE756" s="41"/>
      <c r="AF756" s="41"/>
      <c r="AG756" s="41"/>
      <c r="AH756" s="41"/>
      <c r="AI756" s="41"/>
      <c r="AJ756" s="41"/>
      <c r="AK756" s="41"/>
      <c r="AL756" s="41"/>
      <c r="AM756" s="41"/>
      <c r="AN756" s="41"/>
      <c r="AO756" s="41"/>
      <c r="AP756" s="41"/>
      <c r="AQ756" s="41"/>
      <c r="AR756" s="41"/>
    </row>
    <row r="757" spans="26:44" x14ac:dyDescent="0.3">
      <c r="Z757" s="41"/>
      <c r="AA757" s="41"/>
      <c r="AB757" s="41"/>
      <c r="AC757" s="41"/>
      <c r="AD757" s="41"/>
      <c r="AE757" s="41"/>
      <c r="AF757" s="41"/>
      <c r="AG757" s="41"/>
      <c r="AH757" s="41"/>
      <c r="AI757" s="41"/>
      <c r="AJ757" s="41"/>
      <c r="AK757" s="41"/>
      <c r="AL757" s="41"/>
      <c r="AM757" s="41"/>
      <c r="AN757" s="41"/>
      <c r="AO757" s="41"/>
      <c r="AP757" s="41"/>
      <c r="AQ757" s="41"/>
      <c r="AR757" s="41"/>
    </row>
    <row r="758" spans="26:44" x14ac:dyDescent="0.3">
      <c r="Z758" s="41"/>
      <c r="AA758" s="41"/>
      <c r="AB758" s="41"/>
      <c r="AC758" s="41"/>
      <c r="AD758" s="41"/>
      <c r="AE758" s="41"/>
      <c r="AF758" s="41"/>
      <c r="AG758" s="41"/>
      <c r="AH758" s="41"/>
      <c r="AI758" s="41"/>
      <c r="AJ758" s="41"/>
      <c r="AK758" s="41"/>
      <c r="AL758" s="41"/>
      <c r="AM758" s="41"/>
      <c r="AN758" s="41"/>
      <c r="AO758" s="41"/>
      <c r="AP758" s="41"/>
      <c r="AQ758" s="41"/>
      <c r="AR758" s="41"/>
    </row>
    <row r="759" spans="26:44" x14ac:dyDescent="0.3">
      <c r="Z759" s="41"/>
      <c r="AA759" s="41"/>
      <c r="AB759" s="41"/>
      <c r="AC759" s="41"/>
      <c r="AD759" s="41"/>
      <c r="AE759" s="41"/>
      <c r="AF759" s="41"/>
      <c r="AG759" s="41"/>
      <c r="AH759" s="41"/>
      <c r="AI759" s="41"/>
      <c r="AJ759" s="41"/>
      <c r="AK759" s="41"/>
      <c r="AL759" s="41"/>
      <c r="AM759" s="41"/>
      <c r="AN759" s="41"/>
      <c r="AO759" s="41"/>
      <c r="AP759" s="41"/>
      <c r="AQ759" s="41"/>
      <c r="AR759" s="41"/>
    </row>
    <row r="760" spans="26:44" x14ac:dyDescent="0.3">
      <c r="Z760" s="41"/>
      <c r="AA760" s="41"/>
      <c r="AB760" s="41"/>
      <c r="AC760" s="41"/>
      <c r="AD760" s="41"/>
      <c r="AE760" s="41"/>
      <c r="AF760" s="41"/>
      <c r="AG760" s="41"/>
      <c r="AH760" s="41"/>
      <c r="AI760" s="41"/>
      <c r="AJ760" s="41"/>
      <c r="AK760" s="41"/>
      <c r="AL760" s="41"/>
      <c r="AM760" s="41"/>
      <c r="AN760" s="41"/>
      <c r="AO760" s="41"/>
      <c r="AP760" s="41"/>
      <c r="AQ760" s="41"/>
      <c r="AR760" s="41"/>
    </row>
    <row r="761" spans="26:44" x14ac:dyDescent="0.3">
      <c r="Z761" s="41"/>
      <c r="AA761" s="41"/>
      <c r="AB761" s="41"/>
      <c r="AC761" s="41"/>
      <c r="AD761" s="41"/>
      <c r="AE761" s="41"/>
      <c r="AF761" s="41"/>
      <c r="AG761" s="41"/>
      <c r="AH761" s="41"/>
      <c r="AI761" s="41"/>
      <c r="AJ761" s="41"/>
      <c r="AK761" s="41"/>
      <c r="AL761" s="41"/>
      <c r="AM761" s="41"/>
      <c r="AN761" s="41"/>
      <c r="AO761" s="41"/>
      <c r="AP761" s="41"/>
      <c r="AQ761" s="41"/>
      <c r="AR761" s="41"/>
    </row>
    <row r="762" spans="26:44" x14ac:dyDescent="0.3">
      <c r="Z762" s="41"/>
      <c r="AA762" s="41"/>
      <c r="AB762" s="41"/>
      <c r="AC762" s="41"/>
      <c r="AD762" s="41"/>
      <c r="AE762" s="41"/>
      <c r="AF762" s="41"/>
      <c r="AG762" s="41"/>
      <c r="AH762" s="41"/>
      <c r="AI762" s="41"/>
      <c r="AJ762" s="41"/>
      <c r="AK762" s="41"/>
      <c r="AL762" s="41"/>
      <c r="AM762" s="41"/>
      <c r="AN762" s="41"/>
      <c r="AO762" s="41"/>
      <c r="AP762" s="41"/>
      <c r="AQ762" s="41"/>
      <c r="AR762" s="41"/>
    </row>
    <row r="763" spans="26:44" x14ac:dyDescent="0.3">
      <c r="Z763" s="41"/>
      <c r="AA763" s="41"/>
      <c r="AB763" s="41"/>
      <c r="AC763" s="41"/>
      <c r="AD763" s="41"/>
      <c r="AE763" s="41"/>
      <c r="AF763" s="41"/>
      <c r="AG763" s="41"/>
      <c r="AH763" s="41"/>
      <c r="AI763" s="41"/>
      <c r="AJ763" s="41"/>
      <c r="AK763" s="41"/>
      <c r="AL763" s="41"/>
      <c r="AM763" s="41"/>
      <c r="AN763" s="41"/>
      <c r="AO763" s="41"/>
      <c r="AP763" s="41"/>
      <c r="AQ763" s="41"/>
      <c r="AR763" s="41"/>
    </row>
    <row r="764" spans="26:44" x14ac:dyDescent="0.3">
      <c r="Z764" s="41"/>
      <c r="AA764" s="41"/>
      <c r="AB764" s="41"/>
      <c r="AC764" s="41"/>
      <c r="AD764" s="41"/>
      <c r="AE764" s="41"/>
      <c r="AF764" s="41"/>
      <c r="AG764" s="41"/>
      <c r="AH764" s="41"/>
      <c r="AI764" s="41"/>
      <c r="AJ764" s="41"/>
      <c r="AK764" s="41"/>
      <c r="AL764" s="41"/>
      <c r="AM764" s="41"/>
      <c r="AN764" s="41"/>
      <c r="AO764" s="41"/>
      <c r="AP764" s="41"/>
      <c r="AQ764" s="41"/>
      <c r="AR764" s="41"/>
    </row>
    <row r="765" spans="26:44" x14ac:dyDescent="0.3">
      <c r="Z765" s="41"/>
      <c r="AA765" s="41"/>
      <c r="AB765" s="41"/>
      <c r="AC765" s="41"/>
      <c r="AD765" s="41"/>
      <c r="AE765" s="41"/>
      <c r="AF765" s="41"/>
      <c r="AG765" s="41"/>
      <c r="AH765" s="41"/>
      <c r="AI765" s="41"/>
      <c r="AJ765" s="41"/>
      <c r="AK765" s="41"/>
      <c r="AL765" s="41"/>
      <c r="AM765" s="41"/>
      <c r="AN765" s="41"/>
      <c r="AO765" s="41"/>
      <c r="AP765" s="41"/>
      <c r="AQ765" s="41"/>
      <c r="AR765" s="41"/>
    </row>
    <row r="766" spans="26:44" x14ac:dyDescent="0.3">
      <c r="Z766" s="41"/>
      <c r="AA766" s="41"/>
      <c r="AB766" s="41"/>
      <c r="AC766" s="41"/>
      <c r="AD766" s="41"/>
      <c r="AE766" s="41"/>
      <c r="AF766" s="41"/>
      <c r="AG766" s="41"/>
      <c r="AH766" s="41"/>
      <c r="AI766" s="41"/>
      <c r="AJ766" s="41"/>
      <c r="AK766" s="41"/>
      <c r="AL766" s="41"/>
      <c r="AM766" s="41"/>
      <c r="AN766" s="41"/>
      <c r="AO766" s="41"/>
      <c r="AP766" s="41"/>
      <c r="AQ766" s="41"/>
      <c r="AR766" s="41"/>
    </row>
    <row r="767" spans="26:44" x14ac:dyDescent="0.3">
      <c r="Z767" s="41"/>
      <c r="AA767" s="41"/>
      <c r="AB767" s="41"/>
      <c r="AC767" s="41"/>
      <c r="AD767" s="41"/>
      <c r="AE767" s="41"/>
      <c r="AF767" s="41"/>
      <c r="AG767" s="41"/>
      <c r="AH767" s="41"/>
      <c r="AI767" s="41"/>
      <c r="AJ767" s="41"/>
      <c r="AK767" s="41"/>
      <c r="AL767" s="41"/>
      <c r="AM767" s="41"/>
      <c r="AN767" s="41"/>
      <c r="AO767" s="41"/>
      <c r="AP767" s="41"/>
      <c r="AQ767" s="41"/>
      <c r="AR767" s="41"/>
    </row>
    <row r="768" spans="26:44" x14ac:dyDescent="0.3">
      <c r="Z768" s="41"/>
      <c r="AA768" s="41"/>
      <c r="AB768" s="41"/>
      <c r="AC768" s="41"/>
      <c r="AD768" s="41"/>
      <c r="AE768" s="41"/>
      <c r="AF768" s="41"/>
      <c r="AG768" s="41"/>
      <c r="AH768" s="41"/>
      <c r="AI768" s="41"/>
      <c r="AJ768" s="41"/>
      <c r="AK768" s="41"/>
      <c r="AL768" s="41"/>
      <c r="AM768" s="41"/>
      <c r="AN768" s="41"/>
      <c r="AO768" s="41"/>
      <c r="AP768" s="41"/>
      <c r="AQ768" s="41"/>
      <c r="AR768" s="41"/>
    </row>
    <row r="769" spans="26:44" x14ac:dyDescent="0.3">
      <c r="Z769" s="41"/>
      <c r="AA769" s="41"/>
      <c r="AB769" s="41"/>
      <c r="AC769" s="41"/>
      <c r="AD769" s="41"/>
      <c r="AE769" s="41"/>
      <c r="AF769" s="41"/>
      <c r="AG769" s="41"/>
      <c r="AH769" s="41"/>
      <c r="AI769" s="41"/>
      <c r="AJ769" s="41"/>
      <c r="AK769" s="41"/>
      <c r="AL769" s="41"/>
      <c r="AM769" s="41"/>
      <c r="AN769" s="41"/>
      <c r="AO769" s="41"/>
      <c r="AP769" s="41"/>
      <c r="AQ769" s="41"/>
      <c r="AR769" s="41"/>
    </row>
    <row r="770" spans="26:44" x14ac:dyDescent="0.3">
      <c r="Z770" s="41"/>
      <c r="AA770" s="41"/>
      <c r="AB770" s="41"/>
      <c r="AC770" s="41"/>
      <c r="AD770" s="41"/>
      <c r="AE770" s="41"/>
      <c r="AF770" s="41"/>
      <c r="AG770" s="41"/>
      <c r="AH770" s="41"/>
      <c r="AI770" s="41"/>
      <c r="AJ770" s="41"/>
      <c r="AK770" s="41"/>
      <c r="AL770" s="41"/>
      <c r="AM770" s="41"/>
      <c r="AN770" s="41"/>
      <c r="AO770" s="41"/>
      <c r="AP770" s="41"/>
      <c r="AQ770" s="41"/>
      <c r="AR770" s="41"/>
    </row>
    <row r="771" spans="26:44" x14ac:dyDescent="0.3">
      <c r="Z771" s="41"/>
      <c r="AA771" s="41"/>
      <c r="AB771" s="41"/>
      <c r="AC771" s="41"/>
      <c r="AD771" s="41"/>
      <c r="AE771" s="41"/>
      <c r="AF771" s="41"/>
      <c r="AG771" s="41"/>
      <c r="AH771" s="41"/>
      <c r="AI771" s="41"/>
      <c r="AJ771" s="41"/>
      <c r="AK771" s="41"/>
      <c r="AL771" s="41"/>
      <c r="AM771" s="41"/>
      <c r="AN771" s="41"/>
      <c r="AO771" s="41"/>
      <c r="AP771" s="41"/>
      <c r="AQ771" s="41"/>
      <c r="AR771" s="41"/>
    </row>
    <row r="772" spans="26:44" x14ac:dyDescent="0.3">
      <c r="Z772" s="41"/>
      <c r="AA772" s="41"/>
      <c r="AB772" s="41"/>
      <c r="AC772" s="41"/>
      <c r="AD772" s="41"/>
      <c r="AE772" s="41"/>
      <c r="AF772" s="41"/>
      <c r="AG772" s="41"/>
      <c r="AH772" s="41"/>
      <c r="AI772" s="41"/>
      <c r="AJ772" s="41"/>
      <c r="AK772" s="41"/>
      <c r="AL772" s="41"/>
      <c r="AM772" s="41"/>
      <c r="AN772" s="41"/>
      <c r="AO772" s="41"/>
      <c r="AP772" s="41"/>
      <c r="AQ772" s="41"/>
      <c r="AR772" s="41"/>
    </row>
    <row r="773" spans="26:44" x14ac:dyDescent="0.3">
      <c r="Z773" s="41"/>
      <c r="AA773" s="41"/>
      <c r="AB773" s="41"/>
      <c r="AC773" s="41"/>
      <c r="AD773" s="41"/>
      <c r="AE773" s="41"/>
      <c r="AF773" s="41"/>
      <c r="AG773" s="41"/>
      <c r="AH773" s="41"/>
      <c r="AI773" s="41"/>
      <c r="AJ773" s="41"/>
      <c r="AK773" s="41"/>
      <c r="AL773" s="41"/>
      <c r="AM773" s="41"/>
      <c r="AN773" s="41"/>
      <c r="AO773" s="41"/>
      <c r="AP773" s="41"/>
      <c r="AQ773" s="41"/>
      <c r="AR773" s="41"/>
    </row>
    <row r="774" spans="26:44" x14ac:dyDescent="0.3">
      <c r="Z774" s="41"/>
      <c r="AA774" s="41"/>
      <c r="AB774" s="41"/>
      <c r="AC774" s="41"/>
      <c r="AD774" s="41"/>
      <c r="AE774" s="41"/>
      <c r="AF774" s="41"/>
      <c r="AG774" s="41"/>
      <c r="AH774" s="41"/>
      <c r="AI774" s="41"/>
      <c r="AJ774" s="41"/>
      <c r="AK774" s="41"/>
      <c r="AL774" s="41"/>
      <c r="AM774" s="41"/>
      <c r="AN774" s="41"/>
      <c r="AO774" s="41"/>
      <c r="AP774" s="41"/>
      <c r="AQ774" s="41"/>
      <c r="AR774" s="41"/>
    </row>
    <row r="775" spans="26:44" x14ac:dyDescent="0.3">
      <c r="Z775" s="41"/>
      <c r="AA775" s="41"/>
      <c r="AB775" s="41"/>
      <c r="AC775" s="41"/>
      <c r="AD775" s="41"/>
      <c r="AE775" s="41"/>
      <c r="AF775" s="41"/>
      <c r="AG775" s="41"/>
      <c r="AH775" s="41"/>
      <c r="AI775" s="41"/>
      <c r="AJ775" s="41"/>
      <c r="AK775" s="41"/>
      <c r="AL775" s="41"/>
      <c r="AM775" s="41"/>
      <c r="AN775" s="41"/>
      <c r="AO775" s="41"/>
      <c r="AP775" s="41"/>
      <c r="AQ775" s="41"/>
      <c r="AR775" s="41"/>
    </row>
    <row r="776" spans="26:44" x14ac:dyDescent="0.3">
      <c r="Z776" s="41"/>
      <c r="AA776" s="41"/>
      <c r="AB776" s="41"/>
      <c r="AC776" s="41"/>
      <c r="AD776" s="41"/>
      <c r="AE776" s="41"/>
      <c r="AF776" s="41"/>
      <c r="AG776" s="41"/>
      <c r="AH776" s="41"/>
      <c r="AI776" s="41"/>
      <c r="AJ776" s="41"/>
      <c r="AK776" s="41"/>
      <c r="AL776" s="41"/>
      <c r="AM776" s="41"/>
      <c r="AN776" s="41"/>
      <c r="AO776" s="41"/>
      <c r="AP776" s="41"/>
      <c r="AQ776" s="41"/>
      <c r="AR776" s="41"/>
    </row>
    <row r="777" spans="26:44" x14ac:dyDescent="0.3">
      <c r="Z777" s="41"/>
      <c r="AA777" s="41"/>
      <c r="AB777" s="41"/>
      <c r="AC777" s="41"/>
      <c r="AD777" s="41"/>
      <c r="AE777" s="41"/>
      <c r="AF777" s="41"/>
      <c r="AG777" s="41"/>
      <c r="AH777" s="41"/>
      <c r="AI777" s="41"/>
      <c r="AJ777" s="41"/>
      <c r="AK777" s="41"/>
      <c r="AL777" s="41"/>
      <c r="AM777" s="41"/>
      <c r="AN777" s="41"/>
      <c r="AO777" s="41"/>
      <c r="AP777" s="41"/>
      <c r="AQ777" s="41"/>
      <c r="AR777" s="41"/>
    </row>
    <row r="778" spans="26:44" x14ac:dyDescent="0.3">
      <c r="Z778" s="41"/>
      <c r="AA778" s="41"/>
      <c r="AB778" s="41"/>
      <c r="AC778" s="41"/>
      <c r="AD778" s="41"/>
      <c r="AE778" s="41"/>
      <c r="AF778" s="41"/>
      <c r="AG778" s="41"/>
      <c r="AH778" s="41"/>
      <c r="AI778" s="41"/>
      <c r="AJ778" s="41"/>
      <c r="AK778" s="41"/>
      <c r="AL778" s="41"/>
      <c r="AM778" s="41"/>
      <c r="AN778" s="41"/>
      <c r="AO778" s="41"/>
      <c r="AP778" s="41"/>
      <c r="AQ778" s="41"/>
      <c r="AR778" s="41"/>
    </row>
    <row r="779" spans="26:44" x14ac:dyDescent="0.3">
      <c r="Z779" s="41"/>
      <c r="AA779" s="41"/>
      <c r="AB779" s="41"/>
      <c r="AC779" s="41"/>
      <c r="AD779" s="41"/>
      <c r="AE779" s="41"/>
      <c r="AF779" s="41"/>
      <c r="AG779" s="41"/>
      <c r="AH779" s="41"/>
      <c r="AI779" s="41"/>
      <c r="AJ779" s="41"/>
      <c r="AK779" s="41"/>
      <c r="AL779" s="41"/>
      <c r="AM779" s="41"/>
      <c r="AN779" s="41"/>
      <c r="AO779" s="41"/>
      <c r="AP779" s="41"/>
      <c r="AQ779" s="41"/>
      <c r="AR779" s="41"/>
    </row>
    <row r="780" spans="26:44" x14ac:dyDescent="0.3">
      <c r="Z780" s="41"/>
      <c r="AA780" s="41"/>
      <c r="AB780" s="41"/>
      <c r="AC780" s="41"/>
      <c r="AD780" s="41"/>
      <c r="AE780" s="41"/>
      <c r="AF780" s="41"/>
      <c r="AG780" s="41"/>
      <c r="AH780" s="41"/>
      <c r="AI780" s="41"/>
      <c r="AJ780" s="41"/>
      <c r="AK780" s="41"/>
      <c r="AL780" s="41"/>
      <c r="AM780" s="41"/>
      <c r="AN780" s="41"/>
      <c r="AO780" s="41"/>
      <c r="AP780" s="41"/>
      <c r="AQ780" s="41"/>
      <c r="AR780" s="41"/>
    </row>
    <row r="781" spans="26:44" x14ac:dyDescent="0.3">
      <c r="Z781" s="41"/>
      <c r="AA781" s="41"/>
      <c r="AB781" s="41"/>
      <c r="AC781" s="41"/>
      <c r="AD781" s="41"/>
      <c r="AE781" s="41"/>
      <c r="AF781" s="41"/>
      <c r="AG781" s="41"/>
      <c r="AH781" s="41"/>
      <c r="AI781" s="41"/>
      <c r="AJ781" s="41"/>
      <c r="AK781" s="41"/>
      <c r="AL781" s="41"/>
      <c r="AM781" s="41"/>
      <c r="AN781" s="41"/>
      <c r="AO781" s="41"/>
      <c r="AP781" s="41"/>
      <c r="AQ781" s="41"/>
      <c r="AR781" s="41"/>
    </row>
    <row r="782" spans="26:44" x14ac:dyDescent="0.3">
      <c r="Z782" s="41"/>
      <c r="AA782" s="41"/>
      <c r="AB782" s="41"/>
      <c r="AC782" s="41"/>
      <c r="AD782" s="41"/>
      <c r="AE782" s="41"/>
      <c r="AF782" s="41"/>
      <c r="AG782" s="41"/>
      <c r="AH782" s="41"/>
      <c r="AI782" s="41"/>
      <c r="AJ782" s="41"/>
      <c r="AK782" s="41"/>
      <c r="AL782" s="41"/>
      <c r="AM782" s="41"/>
      <c r="AN782" s="41"/>
      <c r="AO782" s="41"/>
      <c r="AP782" s="41"/>
      <c r="AQ782" s="41"/>
      <c r="AR782" s="41"/>
    </row>
    <row r="783" spans="26:44" x14ac:dyDescent="0.3">
      <c r="Z783" s="41"/>
      <c r="AA783" s="41"/>
      <c r="AB783" s="41"/>
      <c r="AC783" s="41"/>
      <c r="AD783" s="41"/>
      <c r="AE783" s="41"/>
      <c r="AF783" s="41"/>
      <c r="AG783" s="41"/>
      <c r="AH783" s="41"/>
      <c r="AI783" s="41"/>
      <c r="AJ783" s="41"/>
      <c r="AK783" s="41"/>
      <c r="AL783" s="41"/>
      <c r="AM783" s="41"/>
      <c r="AN783" s="41"/>
      <c r="AO783" s="41"/>
      <c r="AP783" s="41"/>
      <c r="AQ783" s="41"/>
      <c r="AR783" s="41"/>
    </row>
    <row r="784" spans="26:44" x14ac:dyDescent="0.3">
      <c r="Z784" s="41"/>
      <c r="AA784" s="41"/>
      <c r="AB784" s="41"/>
      <c r="AC784" s="41"/>
      <c r="AD784" s="41"/>
      <c r="AE784" s="41"/>
      <c r="AF784" s="41"/>
      <c r="AG784" s="41"/>
      <c r="AH784" s="41"/>
      <c r="AI784" s="41"/>
      <c r="AJ784" s="41"/>
      <c r="AK784" s="41"/>
      <c r="AL784" s="41"/>
      <c r="AM784" s="41"/>
      <c r="AN784" s="41"/>
      <c r="AO784" s="41"/>
      <c r="AP784" s="41"/>
      <c r="AQ784" s="41"/>
      <c r="AR784" s="41"/>
    </row>
    <row r="785" spans="26:44" x14ac:dyDescent="0.3">
      <c r="Z785" s="41"/>
      <c r="AA785" s="41"/>
      <c r="AB785" s="41"/>
      <c r="AC785" s="41"/>
      <c r="AD785" s="41"/>
      <c r="AE785" s="41"/>
      <c r="AF785" s="41"/>
      <c r="AG785" s="41"/>
      <c r="AH785" s="41"/>
      <c r="AI785" s="41"/>
      <c r="AJ785" s="41"/>
      <c r="AK785" s="41"/>
      <c r="AL785" s="41"/>
      <c r="AM785" s="41"/>
      <c r="AN785" s="41"/>
      <c r="AO785" s="41"/>
      <c r="AP785" s="41"/>
      <c r="AQ785" s="41"/>
      <c r="AR785" s="41"/>
    </row>
    <row r="786" spans="26:44" x14ac:dyDescent="0.3">
      <c r="Z786" s="41"/>
      <c r="AA786" s="41"/>
      <c r="AB786" s="41"/>
      <c r="AC786" s="41"/>
      <c r="AD786" s="41"/>
      <c r="AE786" s="41"/>
      <c r="AF786" s="41"/>
      <c r="AG786" s="41"/>
      <c r="AH786" s="41"/>
      <c r="AI786" s="41"/>
      <c r="AJ786" s="41"/>
      <c r="AK786" s="41"/>
      <c r="AL786" s="41"/>
      <c r="AM786" s="41"/>
      <c r="AN786" s="41"/>
      <c r="AO786" s="41"/>
      <c r="AP786" s="41"/>
      <c r="AQ786" s="41"/>
      <c r="AR786" s="41"/>
    </row>
    <row r="787" spans="26:44" x14ac:dyDescent="0.3">
      <c r="Z787" s="41"/>
      <c r="AA787" s="41"/>
      <c r="AB787" s="41"/>
      <c r="AC787" s="41"/>
      <c r="AD787" s="41"/>
      <c r="AE787" s="41"/>
      <c r="AF787" s="41"/>
      <c r="AG787" s="41"/>
      <c r="AH787" s="41"/>
      <c r="AI787" s="41"/>
      <c r="AJ787" s="41"/>
      <c r="AK787" s="41"/>
      <c r="AL787" s="41"/>
      <c r="AM787" s="41"/>
      <c r="AN787" s="41"/>
      <c r="AO787" s="41"/>
      <c r="AP787" s="41"/>
      <c r="AQ787" s="41"/>
      <c r="AR787" s="41"/>
    </row>
    <row r="788" spans="26:44" x14ac:dyDescent="0.3">
      <c r="Z788" s="41"/>
      <c r="AA788" s="41"/>
      <c r="AB788" s="41"/>
      <c r="AC788" s="41"/>
      <c r="AD788" s="41"/>
      <c r="AE788" s="41"/>
      <c r="AF788" s="41"/>
      <c r="AG788" s="41"/>
      <c r="AH788" s="41"/>
      <c r="AI788" s="41"/>
      <c r="AJ788" s="41"/>
      <c r="AK788" s="41"/>
      <c r="AL788" s="41"/>
      <c r="AM788" s="41"/>
      <c r="AN788" s="41"/>
      <c r="AO788" s="41"/>
      <c r="AP788" s="41"/>
      <c r="AQ788" s="41"/>
      <c r="AR788" s="41"/>
    </row>
    <row r="789" spans="26:44" x14ac:dyDescent="0.3">
      <c r="Z789" s="41"/>
      <c r="AA789" s="41"/>
      <c r="AB789" s="41"/>
      <c r="AC789" s="41"/>
      <c r="AD789" s="41"/>
      <c r="AE789" s="41"/>
      <c r="AF789" s="41"/>
      <c r="AG789" s="41"/>
      <c r="AH789" s="41"/>
      <c r="AI789" s="41"/>
      <c r="AJ789" s="41"/>
      <c r="AK789" s="41"/>
      <c r="AL789" s="41"/>
      <c r="AM789" s="41"/>
      <c r="AN789" s="41"/>
      <c r="AO789" s="41"/>
      <c r="AP789" s="41"/>
      <c r="AQ789" s="41"/>
      <c r="AR789" s="41"/>
    </row>
    <row r="790" spans="26:44" x14ac:dyDescent="0.3">
      <c r="Z790" s="41"/>
      <c r="AA790" s="41"/>
      <c r="AB790" s="41"/>
      <c r="AC790" s="41"/>
      <c r="AD790" s="41"/>
      <c r="AE790" s="41"/>
      <c r="AF790" s="41"/>
      <c r="AG790" s="41"/>
      <c r="AH790" s="41"/>
      <c r="AI790" s="41"/>
      <c r="AJ790" s="41"/>
      <c r="AK790" s="41"/>
      <c r="AL790" s="41"/>
      <c r="AM790" s="41"/>
      <c r="AN790" s="41"/>
      <c r="AO790" s="41"/>
      <c r="AP790" s="41"/>
      <c r="AQ790" s="41"/>
      <c r="AR790" s="41"/>
    </row>
    <row r="791" spans="26:44" x14ac:dyDescent="0.3">
      <c r="Z791" s="41"/>
      <c r="AA791" s="41"/>
      <c r="AB791" s="41"/>
      <c r="AC791" s="41"/>
      <c r="AD791" s="41"/>
      <c r="AE791" s="41"/>
      <c r="AF791" s="41"/>
      <c r="AG791" s="41"/>
      <c r="AH791" s="41"/>
      <c r="AI791" s="41"/>
      <c r="AJ791" s="41"/>
      <c r="AK791" s="41"/>
      <c r="AL791" s="41"/>
      <c r="AM791" s="41"/>
      <c r="AN791" s="41"/>
      <c r="AO791" s="41"/>
      <c r="AP791" s="41"/>
      <c r="AQ791" s="41"/>
      <c r="AR791" s="41"/>
    </row>
    <row r="792" spans="26:44" x14ac:dyDescent="0.3">
      <c r="Z792" s="41"/>
      <c r="AA792" s="41"/>
      <c r="AB792" s="41"/>
      <c r="AC792" s="41"/>
      <c r="AD792" s="41"/>
      <c r="AE792" s="41"/>
      <c r="AF792" s="41"/>
      <c r="AG792" s="41"/>
      <c r="AH792" s="41"/>
      <c r="AI792" s="41"/>
      <c r="AJ792" s="41"/>
      <c r="AK792" s="41"/>
      <c r="AL792" s="41"/>
      <c r="AM792" s="41"/>
      <c r="AN792" s="41"/>
      <c r="AO792" s="41"/>
      <c r="AP792" s="41"/>
      <c r="AQ792" s="41"/>
      <c r="AR792" s="41"/>
    </row>
    <row r="793" spans="26:44" x14ac:dyDescent="0.3">
      <c r="Z793" s="41"/>
      <c r="AA793" s="41"/>
      <c r="AB793" s="41"/>
      <c r="AC793" s="41"/>
      <c r="AD793" s="41"/>
      <c r="AE793" s="41"/>
      <c r="AF793" s="41"/>
      <c r="AG793" s="41"/>
      <c r="AH793" s="41"/>
      <c r="AI793" s="41"/>
      <c r="AJ793" s="41"/>
      <c r="AK793" s="41"/>
      <c r="AL793" s="41"/>
      <c r="AM793" s="41"/>
      <c r="AN793" s="41"/>
      <c r="AO793" s="41"/>
      <c r="AP793" s="41"/>
      <c r="AQ793" s="41"/>
      <c r="AR793" s="41"/>
    </row>
    <row r="794" spans="26:44" x14ac:dyDescent="0.3">
      <c r="Z794" s="41"/>
      <c r="AA794" s="41"/>
      <c r="AB794" s="41"/>
      <c r="AC794" s="41"/>
      <c r="AD794" s="41"/>
      <c r="AE794" s="41"/>
      <c r="AF794" s="41"/>
      <c r="AG794" s="41"/>
      <c r="AH794" s="41"/>
      <c r="AI794" s="41"/>
      <c r="AJ794" s="41"/>
      <c r="AK794" s="41"/>
      <c r="AL794" s="41"/>
      <c r="AM794" s="41"/>
      <c r="AN794" s="41"/>
      <c r="AO794" s="41"/>
      <c r="AP794" s="41"/>
      <c r="AQ794" s="41"/>
      <c r="AR794" s="41"/>
    </row>
    <row r="795" spans="26:44" x14ac:dyDescent="0.3">
      <c r="Z795" s="41"/>
      <c r="AA795" s="41"/>
      <c r="AB795" s="41"/>
      <c r="AC795" s="41"/>
      <c r="AD795" s="41"/>
      <c r="AE795" s="41"/>
      <c r="AF795" s="41"/>
      <c r="AG795" s="41"/>
      <c r="AH795" s="41"/>
      <c r="AI795" s="41"/>
      <c r="AJ795" s="41"/>
      <c r="AK795" s="41"/>
      <c r="AL795" s="41"/>
      <c r="AM795" s="41"/>
      <c r="AN795" s="41"/>
      <c r="AO795" s="41"/>
      <c r="AP795" s="41"/>
      <c r="AQ795" s="41"/>
      <c r="AR795" s="41"/>
    </row>
    <row r="796" spans="26:44" x14ac:dyDescent="0.3">
      <c r="Z796" s="41"/>
      <c r="AA796" s="41"/>
      <c r="AB796" s="41"/>
      <c r="AC796" s="41"/>
      <c r="AD796" s="41"/>
      <c r="AE796" s="41"/>
      <c r="AF796" s="41"/>
      <c r="AG796" s="41"/>
      <c r="AH796" s="41"/>
      <c r="AI796" s="41"/>
      <c r="AJ796" s="41"/>
      <c r="AK796" s="41"/>
      <c r="AL796" s="41"/>
      <c r="AM796" s="41"/>
      <c r="AN796" s="41"/>
      <c r="AO796" s="41"/>
      <c r="AP796" s="41"/>
      <c r="AQ796" s="41"/>
      <c r="AR796" s="41"/>
    </row>
    <row r="797" spans="26:44" x14ac:dyDescent="0.3">
      <c r="Z797" s="41"/>
      <c r="AA797" s="41"/>
      <c r="AB797" s="41"/>
      <c r="AC797" s="41"/>
      <c r="AD797" s="41"/>
      <c r="AE797" s="41"/>
      <c r="AF797" s="41"/>
      <c r="AG797" s="41"/>
      <c r="AH797" s="41"/>
      <c r="AI797" s="41"/>
      <c r="AJ797" s="41"/>
      <c r="AK797" s="41"/>
      <c r="AL797" s="41"/>
      <c r="AM797" s="41"/>
      <c r="AN797" s="41"/>
      <c r="AO797" s="41"/>
      <c r="AP797" s="41"/>
      <c r="AQ797" s="41"/>
      <c r="AR797" s="41"/>
    </row>
    <row r="798" spans="26:44" x14ac:dyDescent="0.3">
      <c r="Z798" s="41"/>
      <c r="AA798" s="41"/>
      <c r="AB798" s="41"/>
      <c r="AC798" s="41"/>
      <c r="AD798" s="41"/>
      <c r="AE798" s="41"/>
      <c r="AF798" s="41"/>
      <c r="AG798" s="41"/>
      <c r="AH798" s="41"/>
      <c r="AI798" s="41"/>
      <c r="AJ798" s="41"/>
      <c r="AK798" s="41"/>
      <c r="AL798" s="41"/>
      <c r="AM798" s="41"/>
      <c r="AN798" s="41"/>
      <c r="AO798" s="41"/>
      <c r="AP798" s="41"/>
      <c r="AQ798" s="41"/>
      <c r="AR798" s="41"/>
    </row>
    <row r="799" spans="26:44" x14ac:dyDescent="0.3">
      <c r="Z799" s="41"/>
      <c r="AA799" s="41"/>
      <c r="AB799" s="41"/>
      <c r="AC799" s="41"/>
      <c r="AD799" s="41"/>
      <c r="AE799" s="41"/>
      <c r="AF799" s="41"/>
      <c r="AG799" s="41"/>
      <c r="AH799" s="41"/>
      <c r="AI799" s="41"/>
      <c r="AJ799" s="41"/>
      <c r="AK799" s="41"/>
      <c r="AL799" s="41"/>
      <c r="AM799" s="41"/>
      <c r="AN799" s="41"/>
      <c r="AO799" s="41"/>
      <c r="AP799" s="41"/>
      <c r="AQ799" s="41"/>
      <c r="AR799" s="41"/>
    </row>
    <row r="800" spans="26:44" x14ac:dyDescent="0.3">
      <c r="Z800" s="41"/>
      <c r="AA800" s="41"/>
      <c r="AB800" s="41"/>
      <c r="AC800" s="41"/>
      <c r="AD800" s="41"/>
      <c r="AE800" s="41"/>
      <c r="AF800" s="41"/>
      <c r="AG800" s="41"/>
      <c r="AH800" s="41"/>
      <c r="AI800" s="41"/>
      <c r="AJ800" s="41"/>
      <c r="AK800" s="41"/>
      <c r="AL800" s="41"/>
      <c r="AM800" s="41"/>
      <c r="AN800" s="41"/>
      <c r="AO800" s="41"/>
      <c r="AP800" s="41"/>
      <c r="AQ800" s="41"/>
      <c r="AR800" s="41"/>
    </row>
    <row r="801" spans="26:44" x14ac:dyDescent="0.3">
      <c r="Z801" s="41"/>
      <c r="AA801" s="41"/>
      <c r="AB801" s="41"/>
      <c r="AC801" s="41"/>
      <c r="AD801" s="41"/>
      <c r="AE801" s="41"/>
      <c r="AF801" s="41"/>
      <c r="AG801" s="41"/>
      <c r="AH801" s="41"/>
      <c r="AI801" s="41"/>
      <c r="AJ801" s="41"/>
      <c r="AK801" s="41"/>
      <c r="AL801" s="41"/>
      <c r="AM801" s="41"/>
      <c r="AN801" s="41"/>
      <c r="AO801" s="41"/>
      <c r="AP801" s="41"/>
      <c r="AQ801" s="41"/>
      <c r="AR801" s="41"/>
    </row>
    <row r="802" spans="26:44" x14ac:dyDescent="0.3">
      <c r="Z802" s="41"/>
      <c r="AA802" s="41"/>
      <c r="AB802" s="41"/>
      <c r="AC802" s="41"/>
      <c r="AD802" s="41"/>
      <c r="AE802" s="41"/>
      <c r="AF802" s="41"/>
      <c r="AG802" s="41"/>
      <c r="AH802" s="41"/>
      <c r="AI802" s="41"/>
      <c r="AJ802" s="41"/>
      <c r="AK802" s="41"/>
      <c r="AL802" s="41"/>
      <c r="AM802" s="41"/>
      <c r="AN802" s="41"/>
      <c r="AO802" s="41"/>
      <c r="AP802" s="41"/>
      <c r="AQ802" s="41"/>
      <c r="AR802" s="41"/>
    </row>
    <row r="803" spans="26:44" x14ac:dyDescent="0.3">
      <c r="Z803" s="41"/>
      <c r="AA803" s="41"/>
      <c r="AB803" s="41"/>
      <c r="AC803" s="41"/>
      <c r="AD803" s="41"/>
      <c r="AE803" s="41"/>
      <c r="AF803" s="41"/>
      <c r="AG803" s="41"/>
      <c r="AH803" s="41"/>
      <c r="AI803" s="41"/>
      <c r="AJ803" s="41"/>
      <c r="AK803" s="41"/>
      <c r="AL803" s="41"/>
      <c r="AM803" s="41"/>
      <c r="AN803" s="41"/>
      <c r="AO803" s="41"/>
      <c r="AP803" s="41"/>
      <c r="AQ803" s="41"/>
      <c r="AR803" s="41"/>
    </row>
    <row r="804" spans="26:44" x14ac:dyDescent="0.3">
      <c r="Z804" s="41"/>
      <c r="AA804" s="41"/>
      <c r="AB804" s="41"/>
      <c r="AC804" s="41"/>
      <c r="AD804" s="41"/>
      <c r="AE804" s="41"/>
      <c r="AF804" s="41"/>
      <c r="AG804" s="41"/>
      <c r="AH804" s="41"/>
      <c r="AI804" s="41"/>
      <c r="AJ804" s="41"/>
      <c r="AK804" s="41"/>
      <c r="AL804" s="41"/>
      <c r="AM804" s="41"/>
      <c r="AN804" s="41"/>
      <c r="AO804" s="41"/>
      <c r="AP804" s="41"/>
      <c r="AQ804" s="41"/>
      <c r="AR804" s="41"/>
    </row>
    <row r="805" spans="26:44" x14ac:dyDescent="0.3">
      <c r="Z805" s="41"/>
      <c r="AA805" s="41"/>
      <c r="AB805" s="41"/>
      <c r="AC805" s="41"/>
      <c r="AD805" s="41"/>
      <c r="AE805" s="41"/>
      <c r="AF805" s="41"/>
      <c r="AG805" s="41"/>
      <c r="AH805" s="41"/>
      <c r="AI805" s="41"/>
      <c r="AJ805" s="41"/>
      <c r="AK805" s="41"/>
      <c r="AL805" s="41"/>
      <c r="AM805" s="41"/>
      <c r="AN805" s="41"/>
      <c r="AO805" s="41"/>
      <c r="AP805" s="41"/>
      <c r="AQ805" s="41"/>
      <c r="AR805" s="41"/>
    </row>
    <row r="806" spans="26:44" x14ac:dyDescent="0.3">
      <c r="Z806" s="41"/>
      <c r="AA806" s="41"/>
      <c r="AB806" s="41"/>
      <c r="AC806" s="41"/>
      <c r="AD806" s="41"/>
      <c r="AE806" s="41"/>
      <c r="AF806" s="41"/>
      <c r="AG806" s="41"/>
      <c r="AH806" s="41"/>
      <c r="AI806" s="41"/>
      <c r="AJ806" s="41"/>
      <c r="AK806" s="41"/>
      <c r="AL806" s="41"/>
      <c r="AM806" s="41"/>
      <c r="AN806" s="41"/>
      <c r="AO806" s="41"/>
      <c r="AP806" s="41"/>
      <c r="AQ806" s="41"/>
      <c r="AR806" s="41"/>
    </row>
    <row r="807" spans="26:44" x14ac:dyDescent="0.3">
      <c r="Z807" s="41"/>
      <c r="AA807" s="41"/>
      <c r="AB807" s="41"/>
      <c r="AC807" s="41"/>
      <c r="AD807" s="41"/>
      <c r="AE807" s="41"/>
      <c r="AF807" s="41"/>
      <c r="AG807" s="41"/>
      <c r="AH807" s="41"/>
      <c r="AI807" s="41"/>
      <c r="AJ807" s="41"/>
      <c r="AK807" s="41"/>
      <c r="AL807" s="41"/>
      <c r="AM807" s="41"/>
      <c r="AN807" s="41"/>
      <c r="AO807" s="41"/>
      <c r="AP807" s="41"/>
      <c r="AQ807" s="41"/>
      <c r="AR807" s="41"/>
    </row>
    <row r="808" spans="26:44" x14ac:dyDescent="0.3">
      <c r="Z808" s="41"/>
      <c r="AA808" s="41"/>
      <c r="AB808" s="41"/>
      <c r="AC808" s="41"/>
      <c r="AD808" s="41"/>
      <c r="AE808" s="41"/>
      <c r="AF808" s="41"/>
      <c r="AG808" s="41"/>
      <c r="AH808" s="41"/>
      <c r="AI808" s="41"/>
      <c r="AJ808" s="41"/>
      <c r="AK808" s="41"/>
      <c r="AL808" s="41"/>
      <c r="AM808" s="41"/>
      <c r="AN808" s="41"/>
      <c r="AO808" s="41"/>
      <c r="AP808" s="41"/>
      <c r="AQ808" s="41"/>
      <c r="AR808" s="41"/>
    </row>
    <row r="809" spans="26:44" x14ac:dyDescent="0.3">
      <c r="Z809" s="41"/>
      <c r="AA809" s="41"/>
      <c r="AB809" s="41"/>
      <c r="AC809" s="41"/>
      <c r="AD809" s="41"/>
      <c r="AE809" s="41"/>
      <c r="AF809" s="41"/>
      <c r="AG809" s="41"/>
      <c r="AH809" s="41"/>
      <c r="AI809" s="41"/>
      <c r="AJ809" s="41"/>
      <c r="AK809" s="41"/>
      <c r="AL809" s="41"/>
      <c r="AM809" s="41"/>
      <c r="AN809" s="41"/>
      <c r="AO809" s="41"/>
      <c r="AP809" s="41"/>
      <c r="AQ809" s="41"/>
      <c r="AR809" s="41"/>
    </row>
    <row r="810" spans="26:44" x14ac:dyDescent="0.3">
      <c r="Z810" s="41"/>
      <c r="AA810" s="41"/>
      <c r="AB810" s="41"/>
      <c r="AC810" s="41"/>
      <c r="AD810" s="41"/>
      <c r="AE810" s="41"/>
      <c r="AF810" s="41"/>
      <c r="AG810" s="41"/>
      <c r="AH810" s="41"/>
      <c r="AI810" s="41"/>
      <c r="AJ810" s="41"/>
      <c r="AK810" s="41"/>
      <c r="AL810" s="41"/>
      <c r="AM810" s="41"/>
      <c r="AN810" s="41"/>
      <c r="AO810" s="41"/>
      <c r="AP810" s="41"/>
      <c r="AQ810" s="41"/>
      <c r="AR810" s="41"/>
    </row>
    <row r="811" spans="26:44" x14ac:dyDescent="0.3">
      <c r="Z811" s="41"/>
      <c r="AA811" s="41"/>
      <c r="AB811" s="41"/>
      <c r="AC811" s="41"/>
      <c r="AD811" s="41"/>
      <c r="AE811" s="41"/>
      <c r="AF811" s="41"/>
      <c r="AG811" s="41"/>
      <c r="AH811" s="41"/>
      <c r="AI811" s="41"/>
      <c r="AJ811" s="41"/>
      <c r="AK811" s="41"/>
      <c r="AL811" s="41"/>
      <c r="AM811" s="41"/>
      <c r="AN811" s="41"/>
      <c r="AO811" s="41"/>
      <c r="AP811" s="41"/>
      <c r="AQ811" s="41"/>
      <c r="AR811" s="41"/>
    </row>
    <row r="812" spans="26:44" x14ac:dyDescent="0.3">
      <c r="Z812" s="41"/>
      <c r="AA812" s="41"/>
      <c r="AB812" s="41"/>
      <c r="AC812" s="41"/>
      <c r="AD812" s="41"/>
      <c r="AE812" s="41"/>
      <c r="AF812" s="41"/>
      <c r="AG812" s="41"/>
      <c r="AH812" s="41"/>
      <c r="AI812" s="41"/>
      <c r="AJ812" s="41"/>
      <c r="AK812" s="41"/>
      <c r="AL812" s="41"/>
      <c r="AM812" s="41"/>
      <c r="AN812" s="41"/>
      <c r="AO812" s="41"/>
      <c r="AP812" s="41"/>
      <c r="AQ812" s="41"/>
      <c r="AR812" s="41"/>
    </row>
    <row r="813" spans="26:44" x14ac:dyDescent="0.3">
      <c r="Z813" s="41"/>
      <c r="AA813" s="41"/>
      <c r="AB813" s="41"/>
      <c r="AC813" s="41"/>
      <c r="AD813" s="41"/>
      <c r="AE813" s="41"/>
      <c r="AF813" s="41"/>
      <c r="AG813" s="41"/>
      <c r="AH813" s="41"/>
      <c r="AI813" s="41"/>
      <c r="AJ813" s="41"/>
      <c r="AK813" s="41"/>
      <c r="AL813" s="41"/>
      <c r="AM813" s="41"/>
      <c r="AN813" s="41"/>
      <c r="AO813" s="41"/>
      <c r="AP813" s="41"/>
      <c r="AQ813" s="41"/>
      <c r="AR813" s="41"/>
    </row>
    <row r="814" spans="26:44" x14ac:dyDescent="0.3">
      <c r="Z814" s="41"/>
      <c r="AA814" s="41"/>
      <c r="AB814" s="41"/>
      <c r="AC814" s="41"/>
      <c r="AD814" s="41"/>
      <c r="AE814" s="41"/>
      <c r="AF814" s="41"/>
      <c r="AG814" s="41"/>
      <c r="AH814" s="41"/>
      <c r="AI814" s="41"/>
      <c r="AJ814" s="41"/>
      <c r="AK814" s="41"/>
      <c r="AL814" s="41"/>
      <c r="AM814" s="41"/>
      <c r="AN814" s="41"/>
      <c r="AO814" s="41"/>
      <c r="AP814" s="41"/>
      <c r="AQ814" s="41"/>
      <c r="AR814" s="41"/>
    </row>
    <row r="815" spans="26:44" x14ac:dyDescent="0.3">
      <c r="Z815" s="41"/>
      <c r="AA815" s="41"/>
      <c r="AB815" s="41"/>
      <c r="AC815" s="41"/>
      <c r="AD815" s="41"/>
      <c r="AE815" s="41"/>
      <c r="AF815" s="41"/>
      <c r="AG815" s="41"/>
      <c r="AH815" s="41"/>
      <c r="AI815" s="41"/>
      <c r="AJ815" s="41"/>
      <c r="AK815" s="41"/>
      <c r="AL815" s="41"/>
      <c r="AM815" s="41"/>
      <c r="AN815" s="41"/>
      <c r="AO815" s="41"/>
      <c r="AP815" s="41"/>
      <c r="AQ815" s="41"/>
      <c r="AR815" s="41"/>
    </row>
    <row r="816" spans="26:44" x14ac:dyDescent="0.3">
      <c r="Z816" s="41"/>
      <c r="AA816" s="41"/>
      <c r="AB816" s="41"/>
      <c r="AC816" s="41"/>
      <c r="AD816" s="41"/>
      <c r="AE816" s="41"/>
      <c r="AF816" s="41"/>
      <c r="AG816" s="41"/>
      <c r="AH816" s="41"/>
      <c r="AI816" s="41"/>
      <c r="AJ816" s="41"/>
      <c r="AK816" s="41"/>
      <c r="AL816" s="41"/>
      <c r="AM816" s="41"/>
      <c r="AN816" s="41"/>
      <c r="AO816" s="41"/>
      <c r="AP816" s="41"/>
      <c r="AQ816" s="41"/>
      <c r="AR816" s="41"/>
    </row>
    <row r="817" spans="26:44" x14ac:dyDescent="0.3">
      <c r="Z817" s="41"/>
      <c r="AA817" s="41"/>
      <c r="AB817" s="41"/>
      <c r="AC817" s="41"/>
      <c r="AD817" s="41"/>
      <c r="AE817" s="41"/>
      <c r="AF817" s="41"/>
      <c r="AG817" s="41"/>
      <c r="AH817" s="41"/>
      <c r="AI817" s="41"/>
      <c r="AJ817" s="41"/>
      <c r="AK817" s="41"/>
      <c r="AL817" s="41"/>
      <c r="AM817" s="41"/>
      <c r="AN817" s="41"/>
      <c r="AO817" s="41"/>
      <c r="AP817" s="41"/>
      <c r="AQ817" s="41"/>
      <c r="AR817" s="41"/>
    </row>
    <row r="818" spans="26:44" x14ac:dyDescent="0.3">
      <c r="Z818" s="41"/>
      <c r="AA818" s="41"/>
      <c r="AB818" s="41"/>
      <c r="AC818" s="41"/>
      <c r="AD818" s="41"/>
      <c r="AE818" s="41"/>
      <c r="AF818" s="41"/>
      <c r="AG818" s="41"/>
      <c r="AH818" s="41"/>
      <c r="AI818" s="41"/>
      <c r="AJ818" s="41"/>
      <c r="AK818" s="41"/>
      <c r="AL818" s="41"/>
      <c r="AM818" s="41"/>
      <c r="AN818" s="41"/>
      <c r="AO818" s="41"/>
      <c r="AP818" s="41"/>
      <c r="AQ818" s="41"/>
      <c r="AR818" s="41"/>
    </row>
    <row r="819" spans="26:44" x14ac:dyDescent="0.3">
      <c r="Z819" s="41"/>
      <c r="AA819" s="41"/>
      <c r="AB819" s="41"/>
      <c r="AC819" s="41"/>
      <c r="AD819" s="41"/>
      <c r="AE819" s="41"/>
      <c r="AF819" s="41"/>
      <c r="AG819" s="41"/>
      <c r="AH819" s="41"/>
      <c r="AI819" s="41"/>
      <c r="AJ819" s="41"/>
      <c r="AK819" s="41"/>
      <c r="AL819" s="41"/>
      <c r="AM819" s="41"/>
      <c r="AN819" s="41"/>
      <c r="AO819" s="41"/>
      <c r="AP819" s="41"/>
      <c r="AQ819" s="41"/>
      <c r="AR819" s="41"/>
    </row>
    <row r="820" spans="26:44" x14ac:dyDescent="0.3">
      <c r="Z820" s="41"/>
      <c r="AA820" s="41"/>
      <c r="AB820" s="41"/>
      <c r="AC820" s="41"/>
      <c r="AD820" s="41"/>
      <c r="AE820" s="41"/>
      <c r="AF820" s="41"/>
      <c r="AG820" s="41"/>
      <c r="AH820" s="41"/>
      <c r="AI820" s="41"/>
      <c r="AJ820" s="41"/>
      <c r="AK820" s="41"/>
      <c r="AL820" s="41"/>
      <c r="AM820" s="41"/>
      <c r="AN820" s="41"/>
      <c r="AO820" s="41"/>
      <c r="AP820" s="41"/>
      <c r="AQ820" s="41"/>
      <c r="AR820" s="41"/>
    </row>
    <row r="821" spans="26:44" x14ac:dyDescent="0.3">
      <c r="Z821" s="41"/>
      <c r="AA821" s="41"/>
      <c r="AB821" s="41"/>
      <c r="AC821" s="41"/>
      <c r="AD821" s="41"/>
      <c r="AE821" s="41"/>
      <c r="AF821" s="41"/>
      <c r="AG821" s="41"/>
      <c r="AH821" s="41"/>
      <c r="AI821" s="41"/>
      <c r="AJ821" s="41"/>
      <c r="AK821" s="41"/>
      <c r="AL821" s="41"/>
      <c r="AM821" s="41"/>
      <c r="AN821" s="41"/>
      <c r="AO821" s="41"/>
      <c r="AP821" s="41"/>
      <c r="AQ821" s="41"/>
      <c r="AR821" s="41"/>
    </row>
    <row r="822" spans="26:44" x14ac:dyDescent="0.3">
      <c r="Z822" s="41"/>
      <c r="AA822" s="41"/>
      <c r="AB822" s="41"/>
      <c r="AC822" s="41"/>
      <c r="AD822" s="41"/>
      <c r="AE822" s="41"/>
      <c r="AF822" s="41"/>
      <c r="AG822" s="41"/>
      <c r="AH822" s="41"/>
      <c r="AI822" s="41"/>
      <c r="AJ822" s="41"/>
      <c r="AK822" s="41"/>
      <c r="AL822" s="41"/>
      <c r="AM822" s="41"/>
      <c r="AN822" s="41"/>
      <c r="AO822" s="41"/>
      <c r="AP822" s="41"/>
      <c r="AQ822" s="41"/>
      <c r="AR822" s="41"/>
    </row>
    <row r="823" spans="26:44" x14ac:dyDescent="0.3">
      <c r="Z823" s="41"/>
      <c r="AA823" s="41"/>
      <c r="AB823" s="41"/>
      <c r="AC823" s="41"/>
      <c r="AD823" s="41"/>
      <c r="AE823" s="41"/>
      <c r="AF823" s="41"/>
      <c r="AG823" s="41"/>
      <c r="AH823" s="41"/>
      <c r="AI823" s="41"/>
      <c r="AJ823" s="41"/>
      <c r="AK823" s="41"/>
      <c r="AL823" s="41"/>
      <c r="AM823" s="41"/>
      <c r="AN823" s="41"/>
      <c r="AO823" s="41"/>
      <c r="AP823" s="41"/>
      <c r="AQ823" s="41"/>
      <c r="AR823" s="41"/>
    </row>
    <row r="824" spans="26:44" x14ac:dyDescent="0.3">
      <c r="Z824" s="41"/>
      <c r="AA824" s="41"/>
      <c r="AB824" s="41"/>
      <c r="AC824" s="41"/>
      <c r="AD824" s="41"/>
      <c r="AE824" s="41"/>
      <c r="AF824" s="41"/>
      <c r="AG824" s="41"/>
      <c r="AH824" s="41"/>
      <c r="AI824" s="41"/>
      <c r="AJ824" s="41"/>
      <c r="AK824" s="41"/>
      <c r="AL824" s="41"/>
      <c r="AM824" s="41"/>
      <c r="AN824" s="41"/>
      <c r="AO824" s="41"/>
      <c r="AP824" s="41"/>
      <c r="AQ824" s="41"/>
      <c r="AR824" s="41"/>
    </row>
    <row r="825" spans="26:44" x14ac:dyDescent="0.3">
      <c r="Z825" s="41"/>
      <c r="AA825" s="41"/>
      <c r="AB825" s="41"/>
      <c r="AC825" s="41"/>
      <c r="AD825" s="41"/>
      <c r="AE825" s="41"/>
      <c r="AF825" s="41"/>
      <c r="AG825" s="41"/>
      <c r="AH825" s="41"/>
      <c r="AI825" s="41"/>
      <c r="AJ825" s="41"/>
      <c r="AK825" s="41"/>
      <c r="AL825" s="41"/>
      <c r="AM825" s="41"/>
      <c r="AN825" s="41"/>
      <c r="AO825" s="41"/>
      <c r="AP825" s="41"/>
      <c r="AQ825" s="41"/>
      <c r="AR825" s="41"/>
    </row>
    <row r="826" spans="26:44" x14ac:dyDescent="0.3">
      <c r="Z826" s="41"/>
      <c r="AA826" s="41"/>
      <c r="AB826" s="41"/>
      <c r="AC826" s="41"/>
      <c r="AD826" s="41"/>
      <c r="AE826" s="41"/>
      <c r="AF826" s="41"/>
      <c r="AG826" s="41"/>
      <c r="AH826" s="41"/>
      <c r="AI826" s="41"/>
      <c r="AJ826" s="41"/>
      <c r="AK826" s="41"/>
      <c r="AL826" s="41"/>
      <c r="AM826" s="41"/>
      <c r="AN826" s="41"/>
      <c r="AO826" s="41"/>
      <c r="AP826" s="41"/>
      <c r="AQ826" s="41"/>
      <c r="AR826" s="41"/>
    </row>
    <row r="827" spans="26:44" x14ac:dyDescent="0.3">
      <c r="Z827" s="41"/>
      <c r="AA827" s="41"/>
      <c r="AB827" s="41"/>
      <c r="AC827" s="41"/>
      <c r="AD827" s="41"/>
      <c r="AE827" s="41"/>
      <c r="AF827" s="41"/>
      <c r="AG827" s="41"/>
      <c r="AH827" s="41"/>
      <c r="AI827" s="41"/>
      <c r="AJ827" s="41"/>
      <c r="AK827" s="41"/>
      <c r="AL827" s="41"/>
      <c r="AM827" s="41"/>
      <c r="AN827" s="41"/>
      <c r="AO827" s="41"/>
      <c r="AP827" s="41"/>
      <c r="AQ827" s="41"/>
      <c r="AR827" s="41"/>
    </row>
    <row r="828" spans="26:44" x14ac:dyDescent="0.3">
      <c r="Z828" s="41"/>
      <c r="AA828" s="41"/>
      <c r="AB828" s="41"/>
      <c r="AC828" s="41"/>
      <c r="AD828" s="41"/>
      <c r="AE828" s="41"/>
      <c r="AF828" s="41"/>
      <c r="AG828" s="41"/>
      <c r="AH828" s="41"/>
      <c r="AI828" s="41"/>
      <c r="AJ828" s="41"/>
      <c r="AK828" s="41"/>
      <c r="AL828" s="41"/>
      <c r="AM828" s="41"/>
      <c r="AN828" s="41"/>
      <c r="AO828" s="41"/>
      <c r="AP828" s="41"/>
      <c r="AQ828" s="41"/>
      <c r="AR828" s="41"/>
    </row>
    <row r="829" spans="26:44" x14ac:dyDescent="0.3">
      <c r="Z829" s="41"/>
      <c r="AA829" s="41"/>
      <c r="AB829" s="41"/>
      <c r="AC829" s="41"/>
      <c r="AD829" s="41"/>
      <c r="AE829" s="41"/>
      <c r="AF829" s="41"/>
      <c r="AG829" s="41"/>
      <c r="AH829" s="41"/>
      <c r="AI829" s="41"/>
      <c r="AJ829" s="41"/>
      <c r="AK829" s="41"/>
      <c r="AL829" s="41"/>
      <c r="AM829" s="41"/>
      <c r="AN829" s="41"/>
      <c r="AO829" s="41"/>
      <c r="AP829" s="41"/>
      <c r="AQ829" s="41"/>
      <c r="AR829" s="41"/>
    </row>
    <row r="830" spans="26:44" x14ac:dyDescent="0.3">
      <c r="Z830" s="41"/>
      <c r="AA830" s="41"/>
      <c r="AB830" s="41"/>
      <c r="AC830" s="41"/>
      <c r="AD830" s="41"/>
      <c r="AE830" s="41"/>
      <c r="AF830" s="41"/>
      <c r="AG830" s="41"/>
      <c r="AH830" s="41"/>
      <c r="AI830" s="41"/>
      <c r="AJ830" s="41"/>
      <c r="AK830" s="41"/>
      <c r="AL830" s="41"/>
      <c r="AM830" s="41"/>
      <c r="AN830" s="41"/>
      <c r="AO830" s="41"/>
      <c r="AP830" s="41"/>
      <c r="AQ830" s="41"/>
      <c r="AR830" s="41"/>
    </row>
    <row r="831" spans="26:44" x14ac:dyDescent="0.3">
      <c r="Z831" s="41"/>
      <c r="AA831" s="41"/>
      <c r="AB831" s="41"/>
      <c r="AC831" s="41"/>
      <c r="AD831" s="41"/>
      <c r="AE831" s="41"/>
      <c r="AF831" s="41"/>
      <c r="AG831" s="41"/>
      <c r="AH831" s="41"/>
      <c r="AI831" s="41"/>
      <c r="AJ831" s="41"/>
      <c r="AK831" s="41"/>
      <c r="AL831" s="41"/>
      <c r="AM831" s="41"/>
      <c r="AN831" s="41"/>
      <c r="AO831" s="41"/>
      <c r="AP831" s="41"/>
      <c r="AQ831" s="41"/>
      <c r="AR831" s="41"/>
    </row>
    <row r="832" spans="26:44" x14ac:dyDescent="0.3">
      <c r="Z832" s="41"/>
      <c r="AA832" s="41"/>
      <c r="AB832" s="41"/>
      <c r="AC832" s="41"/>
      <c r="AD832" s="41"/>
      <c r="AE832" s="41"/>
      <c r="AF832" s="41"/>
      <c r="AG832" s="41"/>
      <c r="AH832" s="41"/>
      <c r="AI832" s="41"/>
      <c r="AJ832" s="41"/>
      <c r="AK832" s="41"/>
      <c r="AL832" s="41"/>
      <c r="AM832" s="41"/>
      <c r="AN832" s="41"/>
      <c r="AO832" s="41"/>
      <c r="AP832" s="41"/>
      <c r="AQ832" s="41"/>
      <c r="AR832" s="41"/>
    </row>
    <row r="833" spans="26:44" x14ac:dyDescent="0.3">
      <c r="Z833" s="41"/>
      <c r="AA833" s="41"/>
      <c r="AB833" s="41"/>
      <c r="AC833" s="41"/>
      <c r="AD833" s="41"/>
      <c r="AE833" s="41"/>
      <c r="AF833" s="41"/>
      <c r="AG833" s="41"/>
      <c r="AH833" s="41"/>
      <c r="AI833" s="41"/>
      <c r="AJ833" s="41"/>
      <c r="AK833" s="41"/>
      <c r="AL833" s="41"/>
      <c r="AM833" s="41"/>
      <c r="AN833" s="41"/>
      <c r="AO833" s="41"/>
      <c r="AP833" s="41"/>
      <c r="AQ833" s="41"/>
      <c r="AR833" s="41"/>
    </row>
    <row r="834" spans="26:44" x14ac:dyDescent="0.3">
      <c r="Z834" s="41"/>
      <c r="AA834" s="41"/>
      <c r="AB834" s="41"/>
      <c r="AC834" s="41"/>
      <c r="AD834" s="41"/>
      <c r="AE834" s="41"/>
      <c r="AF834" s="41"/>
      <c r="AG834" s="41"/>
      <c r="AH834" s="41"/>
      <c r="AI834" s="41"/>
      <c r="AJ834" s="41"/>
      <c r="AK834" s="41"/>
      <c r="AL834" s="41"/>
      <c r="AM834" s="41"/>
      <c r="AN834" s="41"/>
      <c r="AO834" s="41"/>
      <c r="AP834" s="41"/>
      <c r="AQ834" s="41"/>
      <c r="AR834" s="41"/>
    </row>
    <row r="835" spans="26:44" x14ac:dyDescent="0.3">
      <c r="Z835" s="41"/>
      <c r="AA835" s="41"/>
      <c r="AB835" s="41"/>
      <c r="AC835" s="41"/>
      <c r="AD835" s="41"/>
      <c r="AE835" s="41"/>
      <c r="AF835" s="41"/>
      <c r="AG835" s="41"/>
      <c r="AH835" s="41"/>
      <c r="AI835" s="41"/>
      <c r="AJ835" s="41"/>
      <c r="AK835" s="41"/>
      <c r="AL835" s="41"/>
      <c r="AM835" s="41"/>
      <c r="AN835" s="41"/>
      <c r="AO835" s="41"/>
      <c r="AP835" s="41"/>
      <c r="AQ835" s="41"/>
      <c r="AR835" s="41"/>
    </row>
    <row r="836" spans="26:44" x14ac:dyDescent="0.3">
      <c r="Z836" s="41"/>
      <c r="AA836" s="41"/>
      <c r="AB836" s="41"/>
      <c r="AC836" s="41"/>
      <c r="AD836" s="41"/>
      <c r="AE836" s="41"/>
      <c r="AF836" s="41"/>
      <c r="AG836" s="41"/>
      <c r="AH836" s="41"/>
      <c r="AI836" s="41"/>
      <c r="AJ836" s="41"/>
      <c r="AK836" s="41"/>
      <c r="AL836" s="41"/>
      <c r="AM836" s="41"/>
      <c r="AN836" s="41"/>
      <c r="AO836" s="41"/>
      <c r="AP836" s="41"/>
      <c r="AQ836" s="41"/>
      <c r="AR836" s="41"/>
    </row>
    <row r="837" spans="26:44" x14ac:dyDescent="0.3">
      <c r="Z837" s="41"/>
      <c r="AA837" s="41"/>
      <c r="AB837" s="41"/>
      <c r="AC837" s="41"/>
      <c r="AD837" s="41"/>
      <c r="AE837" s="41"/>
      <c r="AF837" s="41"/>
      <c r="AG837" s="41"/>
      <c r="AH837" s="41"/>
      <c r="AI837" s="41"/>
      <c r="AJ837" s="41"/>
      <c r="AK837" s="41"/>
      <c r="AL837" s="41"/>
      <c r="AM837" s="41"/>
      <c r="AN837" s="41"/>
      <c r="AO837" s="41"/>
      <c r="AP837" s="41"/>
      <c r="AQ837" s="41"/>
      <c r="AR837" s="41"/>
    </row>
    <row r="838" spans="26:44" x14ac:dyDescent="0.3">
      <c r="Z838" s="41"/>
      <c r="AA838" s="41"/>
      <c r="AB838" s="41"/>
      <c r="AC838" s="41"/>
      <c r="AD838" s="41"/>
      <c r="AE838" s="41"/>
      <c r="AF838" s="41"/>
      <c r="AG838" s="41"/>
      <c r="AH838" s="41"/>
      <c r="AI838" s="41"/>
      <c r="AJ838" s="41"/>
      <c r="AK838" s="41"/>
      <c r="AL838" s="41"/>
      <c r="AM838" s="41"/>
      <c r="AN838" s="41"/>
      <c r="AO838" s="41"/>
      <c r="AP838" s="41"/>
      <c r="AQ838" s="41"/>
      <c r="AR838" s="41"/>
    </row>
    <row r="839" spans="26:44" x14ac:dyDescent="0.3">
      <c r="Z839" s="41"/>
      <c r="AA839" s="41"/>
      <c r="AB839" s="41"/>
      <c r="AC839" s="41"/>
      <c r="AD839" s="41"/>
      <c r="AE839" s="41"/>
      <c r="AF839" s="41"/>
      <c r="AG839" s="41"/>
      <c r="AH839" s="41"/>
      <c r="AI839" s="41"/>
      <c r="AJ839" s="41"/>
      <c r="AK839" s="41"/>
      <c r="AL839" s="41"/>
      <c r="AM839" s="41"/>
      <c r="AN839" s="41"/>
      <c r="AO839" s="41"/>
      <c r="AP839" s="41"/>
      <c r="AQ839" s="41"/>
      <c r="AR839" s="41"/>
    </row>
    <row r="840" spans="26:44" x14ac:dyDescent="0.3">
      <c r="Z840" s="41"/>
      <c r="AA840" s="41"/>
      <c r="AB840" s="41"/>
      <c r="AC840" s="41"/>
      <c r="AD840" s="41"/>
      <c r="AE840" s="41"/>
      <c r="AF840" s="41"/>
      <c r="AG840" s="41"/>
      <c r="AH840" s="41"/>
      <c r="AI840" s="41"/>
      <c r="AJ840" s="41"/>
      <c r="AK840" s="41"/>
      <c r="AL840" s="41"/>
      <c r="AM840" s="41"/>
      <c r="AN840" s="41"/>
      <c r="AO840" s="41"/>
      <c r="AP840" s="41"/>
      <c r="AQ840" s="41"/>
      <c r="AR840" s="41"/>
    </row>
    <row r="841" spans="26:44" x14ac:dyDescent="0.3">
      <c r="Z841" s="41"/>
      <c r="AA841" s="41"/>
      <c r="AB841" s="41"/>
      <c r="AC841" s="41"/>
      <c r="AD841" s="41"/>
      <c r="AE841" s="41"/>
      <c r="AF841" s="41"/>
      <c r="AG841" s="41"/>
      <c r="AH841" s="41"/>
      <c r="AI841" s="41"/>
      <c r="AJ841" s="41"/>
      <c r="AK841" s="41"/>
      <c r="AL841" s="41"/>
      <c r="AM841" s="41"/>
      <c r="AN841" s="41"/>
      <c r="AO841" s="41"/>
      <c r="AP841" s="41"/>
      <c r="AQ841" s="41"/>
      <c r="AR841" s="41"/>
    </row>
    <row r="842" spans="26:44" x14ac:dyDescent="0.3">
      <c r="Z842" s="41"/>
      <c r="AA842" s="41"/>
      <c r="AB842" s="41"/>
      <c r="AC842" s="41"/>
      <c r="AD842" s="41"/>
      <c r="AE842" s="41"/>
      <c r="AF842" s="41"/>
      <c r="AG842" s="41"/>
      <c r="AH842" s="41"/>
      <c r="AI842" s="41"/>
      <c r="AJ842" s="41"/>
      <c r="AK842" s="41"/>
      <c r="AL842" s="41"/>
      <c r="AM842" s="41"/>
      <c r="AN842" s="41"/>
      <c r="AO842" s="41"/>
      <c r="AP842" s="41"/>
      <c r="AQ842" s="41"/>
      <c r="AR842" s="41"/>
    </row>
    <row r="843" spans="26:44" x14ac:dyDescent="0.3">
      <c r="Z843" s="41"/>
      <c r="AA843" s="41"/>
      <c r="AB843" s="41"/>
      <c r="AC843" s="41"/>
      <c r="AD843" s="41"/>
      <c r="AE843" s="41"/>
      <c r="AF843" s="41"/>
      <c r="AG843" s="41"/>
      <c r="AH843" s="41"/>
      <c r="AI843" s="41"/>
      <c r="AJ843" s="41"/>
      <c r="AK843" s="41"/>
      <c r="AL843" s="41"/>
      <c r="AM843" s="41"/>
      <c r="AN843" s="41"/>
      <c r="AO843" s="41"/>
      <c r="AP843" s="41"/>
      <c r="AQ843" s="41"/>
      <c r="AR843" s="41"/>
    </row>
    <row r="844" spans="26:44" x14ac:dyDescent="0.3">
      <c r="Z844" s="41"/>
      <c r="AA844" s="41"/>
      <c r="AB844" s="41"/>
      <c r="AC844" s="41"/>
      <c r="AD844" s="41"/>
      <c r="AE844" s="41"/>
      <c r="AF844" s="41"/>
      <c r="AG844" s="41"/>
      <c r="AH844" s="41"/>
      <c r="AI844" s="41"/>
      <c r="AJ844" s="41"/>
      <c r="AK844" s="41"/>
      <c r="AL844" s="41"/>
      <c r="AM844" s="41"/>
      <c r="AN844" s="41"/>
      <c r="AO844" s="41"/>
      <c r="AP844" s="41"/>
      <c r="AQ844" s="41"/>
      <c r="AR844" s="41"/>
    </row>
    <row r="845" spans="26:44" x14ac:dyDescent="0.3">
      <c r="Z845" s="41"/>
      <c r="AA845" s="41"/>
      <c r="AB845" s="41"/>
      <c r="AC845" s="41"/>
      <c r="AD845" s="41"/>
      <c r="AE845" s="41"/>
      <c r="AF845" s="41"/>
      <c r="AG845" s="41"/>
      <c r="AH845" s="41"/>
      <c r="AI845" s="41"/>
      <c r="AJ845" s="41"/>
      <c r="AK845" s="41"/>
      <c r="AL845" s="41"/>
      <c r="AM845" s="41"/>
      <c r="AN845" s="41"/>
      <c r="AO845" s="41"/>
      <c r="AP845" s="41"/>
      <c r="AQ845" s="41"/>
      <c r="AR845" s="41"/>
    </row>
    <row r="846" spans="26:44" x14ac:dyDescent="0.3">
      <c r="Z846" s="41"/>
      <c r="AA846" s="41"/>
      <c r="AB846" s="41"/>
      <c r="AC846" s="41"/>
      <c r="AD846" s="41"/>
      <c r="AE846" s="41"/>
      <c r="AF846" s="41"/>
      <c r="AG846" s="41"/>
      <c r="AH846" s="41"/>
      <c r="AI846" s="41"/>
      <c r="AJ846" s="41"/>
      <c r="AK846" s="41"/>
      <c r="AL846" s="41"/>
      <c r="AM846" s="41"/>
      <c r="AN846" s="41"/>
      <c r="AO846" s="41"/>
      <c r="AP846" s="41"/>
      <c r="AQ846" s="41"/>
      <c r="AR846" s="41"/>
    </row>
    <row r="847" spans="26:44" x14ac:dyDescent="0.3">
      <c r="Z847" s="41"/>
      <c r="AA847" s="41"/>
      <c r="AB847" s="41"/>
      <c r="AC847" s="41"/>
      <c r="AD847" s="41"/>
      <c r="AE847" s="41"/>
      <c r="AF847" s="41"/>
      <c r="AG847" s="41"/>
      <c r="AH847" s="41"/>
      <c r="AI847" s="41"/>
      <c r="AJ847" s="41"/>
      <c r="AK847" s="41"/>
      <c r="AL847" s="41"/>
      <c r="AM847" s="41"/>
      <c r="AN847" s="41"/>
      <c r="AO847" s="41"/>
      <c r="AP847" s="41"/>
      <c r="AQ847" s="41"/>
      <c r="AR847" s="41"/>
    </row>
    <row r="848" spans="26:44" x14ac:dyDescent="0.3">
      <c r="Z848" s="41"/>
      <c r="AA848" s="41"/>
      <c r="AB848" s="41"/>
      <c r="AC848" s="41"/>
      <c r="AD848" s="41"/>
      <c r="AE848" s="41"/>
      <c r="AF848" s="41"/>
      <c r="AG848" s="41"/>
      <c r="AH848" s="41"/>
      <c r="AI848" s="41"/>
      <c r="AJ848" s="41"/>
      <c r="AK848" s="41"/>
      <c r="AL848" s="41"/>
      <c r="AM848" s="41"/>
      <c r="AN848" s="41"/>
      <c r="AO848" s="41"/>
      <c r="AP848" s="41"/>
      <c r="AQ848" s="41"/>
      <c r="AR848" s="41"/>
    </row>
    <row r="849" spans="26:44" x14ac:dyDescent="0.3">
      <c r="Z849" s="41"/>
      <c r="AA849" s="41"/>
      <c r="AB849" s="41"/>
      <c r="AC849" s="41"/>
      <c r="AD849" s="41"/>
      <c r="AE849" s="41"/>
      <c r="AF849" s="41"/>
      <c r="AG849" s="41"/>
      <c r="AH849" s="41"/>
      <c r="AI849" s="41"/>
      <c r="AJ849" s="41"/>
      <c r="AK849" s="41"/>
      <c r="AL849" s="41"/>
      <c r="AM849" s="41"/>
      <c r="AN849" s="41"/>
      <c r="AO849" s="41"/>
      <c r="AP849" s="41"/>
      <c r="AQ849" s="41"/>
      <c r="AR849" s="41"/>
    </row>
    <row r="850" spans="26:44" x14ac:dyDescent="0.3">
      <c r="Z850" s="41"/>
      <c r="AA850" s="41"/>
      <c r="AB850" s="41"/>
      <c r="AC850" s="41"/>
      <c r="AD850" s="41"/>
      <c r="AE850" s="41"/>
      <c r="AF850" s="41"/>
      <c r="AG850" s="41"/>
      <c r="AH850" s="41"/>
      <c r="AI850" s="41"/>
      <c r="AJ850" s="41"/>
      <c r="AK850" s="41"/>
      <c r="AL850" s="41"/>
      <c r="AM850" s="41"/>
      <c r="AN850" s="41"/>
      <c r="AO850" s="41"/>
      <c r="AP850" s="41"/>
      <c r="AQ850" s="41"/>
      <c r="AR850" s="41"/>
    </row>
    <row r="851" spans="26:44" x14ac:dyDescent="0.3">
      <c r="Z851" s="41"/>
      <c r="AA851" s="41"/>
      <c r="AB851" s="41"/>
      <c r="AC851" s="41"/>
      <c r="AD851" s="41"/>
      <c r="AE851" s="41"/>
      <c r="AF851" s="41"/>
      <c r="AG851" s="41"/>
      <c r="AH851" s="41"/>
      <c r="AI851" s="41"/>
      <c r="AJ851" s="41"/>
      <c r="AK851" s="41"/>
      <c r="AL851" s="41"/>
      <c r="AM851" s="41"/>
      <c r="AN851" s="41"/>
      <c r="AO851" s="41"/>
      <c r="AP851" s="41"/>
      <c r="AQ851" s="41"/>
      <c r="AR851" s="41"/>
    </row>
    <row r="852" spans="26:44" x14ac:dyDescent="0.3">
      <c r="Z852" s="41"/>
      <c r="AA852" s="41"/>
      <c r="AB852" s="41"/>
      <c r="AC852" s="41"/>
      <c r="AD852" s="41"/>
      <c r="AE852" s="41"/>
      <c r="AF852" s="41"/>
      <c r="AG852" s="41"/>
      <c r="AH852" s="41"/>
      <c r="AI852" s="41"/>
      <c r="AJ852" s="41"/>
      <c r="AK852" s="41"/>
      <c r="AL852" s="41"/>
      <c r="AM852" s="41"/>
      <c r="AN852" s="41"/>
      <c r="AO852" s="41"/>
      <c r="AP852" s="41"/>
      <c r="AQ852" s="41"/>
      <c r="AR852" s="41"/>
    </row>
    <row r="853" spans="26:44" x14ac:dyDescent="0.3">
      <c r="Z853" s="41"/>
      <c r="AA853" s="41"/>
      <c r="AB853" s="41"/>
      <c r="AC853" s="41"/>
      <c r="AD853" s="41"/>
      <c r="AE853" s="41"/>
      <c r="AF853" s="41"/>
      <c r="AG853" s="41"/>
      <c r="AH853" s="41"/>
      <c r="AI853" s="41"/>
      <c r="AJ853" s="41"/>
      <c r="AK853" s="41"/>
      <c r="AL853" s="41"/>
      <c r="AM853" s="41"/>
      <c r="AN853" s="41"/>
      <c r="AO853" s="41"/>
      <c r="AP853" s="41"/>
      <c r="AQ853" s="41"/>
      <c r="AR853" s="41"/>
    </row>
    <row r="854" spans="26:44" x14ac:dyDescent="0.3">
      <c r="Z854" s="41"/>
      <c r="AA854" s="41"/>
      <c r="AB854" s="41"/>
      <c r="AC854" s="41"/>
      <c r="AD854" s="41"/>
      <c r="AE854" s="41"/>
      <c r="AF854" s="41"/>
      <c r="AG854" s="41"/>
      <c r="AH854" s="41"/>
      <c r="AI854" s="41"/>
      <c r="AJ854" s="41"/>
      <c r="AK854" s="41"/>
      <c r="AL854" s="41"/>
      <c r="AM854" s="41"/>
      <c r="AN854" s="41"/>
      <c r="AO854" s="41"/>
      <c r="AP854" s="41"/>
      <c r="AQ854" s="41"/>
      <c r="AR854" s="41"/>
    </row>
    <row r="855" spans="26:44" x14ac:dyDescent="0.3">
      <c r="Z855" s="41"/>
      <c r="AA855" s="41"/>
      <c r="AB855" s="41"/>
      <c r="AC855" s="41"/>
      <c r="AD855" s="41"/>
      <c r="AE855" s="41"/>
      <c r="AF855" s="41"/>
      <c r="AG855" s="41"/>
      <c r="AH855" s="41"/>
      <c r="AI855" s="41"/>
      <c r="AJ855" s="41"/>
      <c r="AK855" s="41"/>
      <c r="AL855" s="41"/>
      <c r="AM855" s="41"/>
      <c r="AN855" s="41"/>
      <c r="AO855" s="41"/>
      <c r="AP855" s="41"/>
      <c r="AQ855" s="41"/>
      <c r="AR855" s="41"/>
    </row>
    <row r="856" spans="26:44" x14ac:dyDescent="0.3">
      <c r="Z856" s="41"/>
      <c r="AA856" s="41"/>
      <c r="AB856" s="41"/>
      <c r="AC856" s="41"/>
      <c r="AD856" s="41"/>
      <c r="AE856" s="41"/>
      <c r="AF856" s="41"/>
      <c r="AG856" s="41"/>
      <c r="AH856" s="41"/>
      <c r="AI856" s="41"/>
      <c r="AJ856" s="41"/>
      <c r="AK856" s="41"/>
      <c r="AL856" s="41"/>
      <c r="AM856" s="41"/>
      <c r="AN856" s="41"/>
      <c r="AO856" s="41"/>
      <c r="AP856" s="41"/>
      <c r="AQ856" s="41"/>
      <c r="AR856" s="41"/>
    </row>
    <row r="857" spans="26:44" x14ac:dyDescent="0.3">
      <c r="Z857" s="41"/>
      <c r="AA857" s="41"/>
      <c r="AB857" s="41"/>
      <c r="AC857" s="41"/>
      <c r="AD857" s="41"/>
      <c r="AE857" s="41"/>
      <c r="AF857" s="41"/>
      <c r="AG857" s="41"/>
      <c r="AH857" s="41"/>
      <c r="AI857" s="41"/>
      <c r="AJ857" s="41"/>
      <c r="AK857" s="41"/>
      <c r="AL857" s="41"/>
      <c r="AM857" s="41"/>
      <c r="AN857" s="41"/>
      <c r="AO857" s="41"/>
      <c r="AP857" s="41"/>
      <c r="AQ857" s="41"/>
      <c r="AR857" s="41"/>
    </row>
    <row r="858" spans="26:44" x14ac:dyDescent="0.3">
      <c r="Z858" s="41"/>
      <c r="AA858" s="41"/>
      <c r="AB858" s="41"/>
      <c r="AC858" s="41"/>
      <c r="AD858" s="41"/>
      <c r="AE858" s="41"/>
      <c r="AF858" s="41"/>
      <c r="AG858" s="41"/>
      <c r="AH858" s="41"/>
      <c r="AI858" s="41"/>
      <c r="AJ858" s="41"/>
      <c r="AK858" s="41"/>
      <c r="AL858" s="41"/>
      <c r="AM858" s="41"/>
      <c r="AN858" s="41"/>
      <c r="AO858" s="41"/>
      <c r="AP858" s="41"/>
      <c r="AQ858" s="41"/>
      <c r="AR858" s="41"/>
    </row>
    <row r="859" spans="26:44" x14ac:dyDescent="0.3">
      <c r="Z859" s="41"/>
      <c r="AA859" s="41"/>
      <c r="AB859" s="41"/>
      <c r="AC859" s="41"/>
      <c r="AD859" s="41"/>
      <c r="AE859" s="41"/>
      <c r="AF859" s="41"/>
      <c r="AG859" s="41"/>
      <c r="AH859" s="41"/>
      <c r="AI859" s="41"/>
      <c r="AJ859" s="41"/>
      <c r="AK859" s="41"/>
      <c r="AL859" s="41"/>
      <c r="AM859" s="41"/>
      <c r="AN859" s="41"/>
      <c r="AO859" s="41"/>
      <c r="AP859" s="41"/>
      <c r="AQ859" s="41"/>
      <c r="AR859" s="41"/>
    </row>
    <row r="860" spans="26:44" x14ac:dyDescent="0.3">
      <c r="Z860" s="41"/>
      <c r="AA860" s="41"/>
      <c r="AB860" s="41"/>
      <c r="AC860" s="41"/>
      <c r="AD860" s="41"/>
      <c r="AE860" s="41"/>
      <c r="AF860" s="41"/>
      <c r="AG860" s="41"/>
      <c r="AH860" s="41"/>
      <c r="AI860" s="41"/>
      <c r="AJ860" s="41"/>
      <c r="AK860" s="41"/>
      <c r="AL860" s="41"/>
      <c r="AM860" s="41"/>
      <c r="AN860" s="41"/>
      <c r="AO860" s="41"/>
      <c r="AP860" s="41"/>
      <c r="AQ860" s="41"/>
      <c r="AR860" s="41"/>
    </row>
    <row r="861" spans="26:44" x14ac:dyDescent="0.3">
      <c r="Z861" s="41"/>
      <c r="AA861" s="41"/>
      <c r="AB861" s="41"/>
      <c r="AC861" s="41"/>
      <c r="AD861" s="41"/>
      <c r="AE861" s="41"/>
      <c r="AF861" s="41"/>
      <c r="AG861" s="41"/>
      <c r="AH861" s="41"/>
      <c r="AI861" s="41"/>
      <c r="AJ861" s="41"/>
      <c r="AK861" s="41"/>
      <c r="AL861" s="41"/>
      <c r="AM861" s="41"/>
      <c r="AN861" s="41"/>
      <c r="AO861" s="41"/>
      <c r="AP861" s="41"/>
      <c r="AQ861" s="41"/>
      <c r="AR861" s="41"/>
    </row>
    <row r="862" spans="26:44" x14ac:dyDescent="0.3">
      <c r="Z862" s="41"/>
      <c r="AA862" s="41"/>
      <c r="AB862" s="41"/>
      <c r="AC862" s="41"/>
      <c r="AD862" s="41"/>
      <c r="AE862" s="41"/>
      <c r="AF862" s="41"/>
      <c r="AG862" s="41"/>
      <c r="AH862" s="41"/>
      <c r="AI862" s="41"/>
      <c r="AJ862" s="41"/>
      <c r="AK862" s="41"/>
      <c r="AL862" s="41"/>
      <c r="AM862" s="41"/>
      <c r="AN862" s="41"/>
      <c r="AO862" s="41"/>
      <c r="AP862" s="41"/>
      <c r="AQ862" s="41"/>
      <c r="AR862" s="41"/>
    </row>
    <row r="863" spans="26:44" x14ac:dyDescent="0.3">
      <c r="Z863" s="41"/>
      <c r="AA863" s="41"/>
      <c r="AB863" s="41"/>
      <c r="AC863" s="41"/>
      <c r="AD863" s="41"/>
      <c r="AE863" s="41"/>
      <c r="AF863" s="41"/>
      <c r="AG863" s="41"/>
      <c r="AH863" s="41"/>
      <c r="AI863" s="41"/>
      <c r="AJ863" s="41"/>
      <c r="AK863" s="41"/>
      <c r="AL863" s="41"/>
      <c r="AM863" s="41"/>
      <c r="AN863" s="41"/>
      <c r="AO863" s="41"/>
      <c r="AP863" s="41"/>
      <c r="AQ863" s="41"/>
      <c r="AR863" s="41"/>
    </row>
    <row r="864" spans="26:44" x14ac:dyDescent="0.3">
      <c r="Z864" s="41"/>
      <c r="AA864" s="41"/>
      <c r="AB864" s="41"/>
      <c r="AC864" s="41"/>
      <c r="AD864" s="41"/>
      <c r="AE864" s="41"/>
      <c r="AF864" s="41"/>
      <c r="AG864" s="41"/>
      <c r="AH864" s="41"/>
      <c r="AI864" s="41"/>
      <c r="AJ864" s="41"/>
      <c r="AK864" s="41"/>
      <c r="AL864" s="41"/>
      <c r="AM864" s="41"/>
      <c r="AN864" s="41"/>
      <c r="AO864" s="41"/>
      <c r="AP864" s="41"/>
      <c r="AQ864" s="41"/>
      <c r="AR864" s="41"/>
    </row>
    <row r="865" spans="26:44" x14ac:dyDescent="0.3">
      <c r="Z865" s="41"/>
      <c r="AA865" s="41"/>
      <c r="AB865" s="41"/>
      <c r="AC865" s="41"/>
      <c r="AD865" s="41"/>
      <c r="AE865" s="41"/>
      <c r="AF865" s="41"/>
      <c r="AG865" s="41"/>
      <c r="AH865" s="41"/>
      <c r="AI865" s="41"/>
      <c r="AJ865" s="41"/>
      <c r="AK865" s="41"/>
      <c r="AL865" s="41"/>
      <c r="AM865" s="41"/>
      <c r="AN865" s="41"/>
      <c r="AO865" s="41"/>
      <c r="AP865" s="41"/>
      <c r="AQ865" s="41"/>
      <c r="AR865" s="41"/>
    </row>
    <row r="866" spans="26:44" x14ac:dyDescent="0.3">
      <c r="Z866" s="41"/>
      <c r="AA866" s="41"/>
      <c r="AB866" s="41"/>
      <c r="AC866" s="41"/>
      <c r="AD866" s="41"/>
      <c r="AE866" s="41"/>
      <c r="AF866" s="41"/>
      <c r="AG866" s="41"/>
      <c r="AH866" s="41"/>
      <c r="AI866" s="41"/>
      <c r="AJ866" s="41"/>
      <c r="AK866" s="41"/>
      <c r="AL866" s="41"/>
      <c r="AM866" s="41"/>
      <c r="AN866" s="41"/>
      <c r="AO866" s="41"/>
      <c r="AP866" s="41"/>
      <c r="AQ866" s="41"/>
      <c r="AR866" s="41"/>
    </row>
    <row r="867" spans="26:44" x14ac:dyDescent="0.3">
      <c r="Z867" s="41"/>
      <c r="AA867" s="41"/>
      <c r="AB867" s="41"/>
      <c r="AC867" s="41"/>
      <c r="AD867" s="41"/>
      <c r="AE867" s="41"/>
      <c r="AF867" s="41"/>
      <c r="AG867" s="41"/>
      <c r="AH867" s="41"/>
      <c r="AI867" s="41"/>
      <c r="AJ867" s="41"/>
      <c r="AK867" s="41"/>
      <c r="AL867" s="41"/>
      <c r="AM867" s="41"/>
      <c r="AN867" s="41"/>
      <c r="AO867" s="41"/>
      <c r="AP867" s="41"/>
      <c r="AQ867" s="41"/>
      <c r="AR867" s="41"/>
    </row>
    <row r="868" spans="26:44" x14ac:dyDescent="0.3">
      <c r="Z868" s="41"/>
      <c r="AA868" s="41"/>
      <c r="AB868" s="41"/>
      <c r="AC868" s="41"/>
      <c r="AD868" s="41"/>
      <c r="AE868" s="41"/>
      <c r="AF868" s="41"/>
      <c r="AG868" s="41"/>
      <c r="AH868" s="41"/>
      <c r="AI868" s="41"/>
      <c r="AJ868" s="41"/>
      <c r="AK868" s="41"/>
      <c r="AL868" s="41"/>
      <c r="AM868" s="41"/>
      <c r="AN868" s="41"/>
      <c r="AO868" s="41"/>
      <c r="AP868" s="41"/>
      <c r="AQ868" s="41"/>
      <c r="AR868" s="41"/>
    </row>
    <row r="869" spans="26:44" x14ac:dyDescent="0.3">
      <c r="Z869" s="41"/>
      <c r="AA869" s="41"/>
      <c r="AB869" s="41"/>
      <c r="AC869" s="41"/>
      <c r="AD869" s="41"/>
      <c r="AE869" s="41"/>
      <c r="AF869" s="41"/>
      <c r="AG869" s="41"/>
      <c r="AH869" s="41"/>
      <c r="AI869" s="41"/>
      <c r="AJ869" s="41"/>
      <c r="AK869" s="41"/>
      <c r="AL869" s="41"/>
      <c r="AM869" s="41"/>
      <c r="AN869" s="41"/>
      <c r="AO869" s="41"/>
      <c r="AP869" s="41"/>
      <c r="AQ869" s="41"/>
      <c r="AR869" s="41"/>
    </row>
    <row r="870" spans="26:44" x14ac:dyDescent="0.3">
      <c r="Z870" s="41"/>
      <c r="AA870" s="41"/>
      <c r="AB870" s="41"/>
      <c r="AC870" s="41"/>
      <c r="AD870" s="41"/>
      <c r="AE870" s="41"/>
      <c r="AF870" s="41"/>
      <c r="AG870" s="41"/>
      <c r="AH870" s="41"/>
      <c r="AI870" s="41"/>
      <c r="AJ870" s="41"/>
      <c r="AK870" s="41"/>
      <c r="AL870" s="41"/>
      <c r="AM870" s="41"/>
      <c r="AN870" s="41"/>
      <c r="AO870" s="41"/>
      <c r="AP870" s="41"/>
      <c r="AQ870" s="41"/>
      <c r="AR870" s="41"/>
    </row>
    <row r="871" spans="26:44" x14ac:dyDescent="0.3">
      <c r="Z871" s="41"/>
      <c r="AA871" s="41"/>
      <c r="AB871" s="41"/>
      <c r="AC871" s="41"/>
      <c r="AD871" s="41"/>
      <c r="AE871" s="41"/>
      <c r="AF871" s="41"/>
      <c r="AG871" s="41"/>
      <c r="AH871" s="41"/>
      <c r="AI871" s="41"/>
      <c r="AJ871" s="41"/>
      <c r="AK871" s="41"/>
      <c r="AL871" s="41"/>
      <c r="AM871" s="41"/>
      <c r="AN871" s="41"/>
      <c r="AO871" s="41"/>
      <c r="AP871" s="41"/>
      <c r="AQ871" s="41"/>
      <c r="AR871" s="41"/>
    </row>
    <row r="872" spans="26:44" x14ac:dyDescent="0.3">
      <c r="Z872" s="41"/>
      <c r="AA872" s="41"/>
      <c r="AB872" s="41"/>
      <c r="AC872" s="41"/>
      <c r="AD872" s="41"/>
      <c r="AE872" s="41"/>
      <c r="AF872" s="41"/>
      <c r="AG872" s="41"/>
      <c r="AH872" s="41"/>
      <c r="AI872" s="41"/>
      <c r="AJ872" s="41"/>
      <c r="AK872" s="41"/>
      <c r="AL872" s="41"/>
      <c r="AM872" s="41"/>
      <c r="AN872" s="41"/>
      <c r="AO872" s="41"/>
      <c r="AP872" s="41"/>
      <c r="AQ872" s="41"/>
      <c r="AR872" s="41"/>
    </row>
    <row r="873" spans="26:44" x14ac:dyDescent="0.3">
      <c r="Z873" s="41"/>
      <c r="AA873" s="41"/>
      <c r="AB873" s="41"/>
      <c r="AC873" s="41"/>
      <c r="AD873" s="41"/>
      <c r="AE873" s="41"/>
      <c r="AF873" s="41"/>
      <c r="AG873" s="41"/>
      <c r="AH873" s="41"/>
      <c r="AI873" s="41"/>
      <c r="AJ873" s="41"/>
      <c r="AK873" s="41"/>
      <c r="AL873" s="41"/>
      <c r="AM873" s="41"/>
      <c r="AN873" s="41"/>
      <c r="AO873" s="41"/>
      <c r="AP873" s="41"/>
      <c r="AQ873" s="41"/>
      <c r="AR873" s="41"/>
    </row>
    <row r="874" spans="26:44" x14ac:dyDescent="0.3">
      <c r="Z874" s="41"/>
      <c r="AA874" s="41"/>
      <c r="AB874" s="41"/>
      <c r="AC874" s="41"/>
      <c r="AD874" s="41"/>
      <c r="AE874" s="41"/>
      <c r="AF874" s="41"/>
      <c r="AG874" s="41"/>
      <c r="AH874" s="41"/>
      <c r="AI874" s="41"/>
      <c r="AJ874" s="41"/>
      <c r="AK874" s="41"/>
      <c r="AL874" s="41"/>
      <c r="AM874" s="41"/>
      <c r="AN874" s="41"/>
      <c r="AO874" s="41"/>
      <c r="AP874" s="41"/>
      <c r="AQ874" s="41"/>
      <c r="AR874" s="41"/>
    </row>
    <row r="875" spans="26:44" x14ac:dyDescent="0.3">
      <c r="Z875" s="41"/>
      <c r="AA875" s="41"/>
      <c r="AB875" s="41"/>
      <c r="AC875" s="41"/>
      <c r="AD875" s="41"/>
      <c r="AE875" s="41"/>
      <c r="AF875" s="41"/>
      <c r="AG875" s="41"/>
      <c r="AH875" s="41"/>
      <c r="AI875" s="41"/>
      <c r="AJ875" s="41"/>
      <c r="AK875" s="41"/>
      <c r="AL875" s="41"/>
      <c r="AM875" s="41"/>
      <c r="AN875" s="41"/>
      <c r="AO875" s="41"/>
      <c r="AP875" s="41"/>
      <c r="AQ875" s="41"/>
      <c r="AR875" s="41"/>
    </row>
    <row r="876" spans="26:44" x14ac:dyDescent="0.3">
      <c r="Z876" s="41"/>
      <c r="AA876" s="41"/>
      <c r="AB876" s="41"/>
      <c r="AC876" s="41"/>
      <c r="AD876" s="41"/>
      <c r="AE876" s="41"/>
      <c r="AF876" s="41"/>
      <c r="AG876" s="41"/>
      <c r="AH876" s="41"/>
      <c r="AI876" s="41"/>
      <c r="AJ876" s="41"/>
      <c r="AK876" s="41"/>
      <c r="AL876" s="41"/>
      <c r="AM876" s="41"/>
      <c r="AN876" s="41"/>
      <c r="AO876" s="41"/>
      <c r="AP876" s="41"/>
      <c r="AQ876" s="41"/>
      <c r="AR876" s="41"/>
    </row>
    <row r="877" spans="26:44" x14ac:dyDescent="0.3">
      <c r="Z877" s="41"/>
      <c r="AA877" s="41"/>
      <c r="AB877" s="41"/>
      <c r="AC877" s="41"/>
      <c r="AD877" s="41"/>
      <c r="AE877" s="41"/>
      <c r="AF877" s="41"/>
      <c r="AG877" s="41"/>
      <c r="AH877" s="41"/>
      <c r="AI877" s="41"/>
      <c r="AJ877" s="41"/>
      <c r="AK877" s="41"/>
      <c r="AL877" s="41"/>
      <c r="AM877" s="41"/>
      <c r="AN877" s="41"/>
      <c r="AO877" s="41"/>
      <c r="AP877" s="41"/>
      <c r="AQ877" s="41"/>
      <c r="AR877" s="41"/>
    </row>
    <row r="878" spans="26:44" x14ac:dyDescent="0.3">
      <c r="Z878" s="41"/>
      <c r="AA878" s="41"/>
      <c r="AB878" s="41"/>
      <c r="AC878" s="41"/>
      <c r="AD878" s="41"/>
      <c r="AE878" s="41"/>
      <c r="AF878" s="41"/>
      <c r="AG878" s="41"/>
      <c r="AH878" s="41"/>
      <c r="AI878" s="41"/>
      <c r="AJ878" s="41"/>
      <c r="AK878" s="41"/>
      <c r="AL878" s="41"/>
      <c r="AM878" s="41"/>
      <c r="AN878" s="41"/>
      <c r="AO878" s="41"/>
      <c r="AP878" s="41"/>
      <c r="AQ878" s="41"/>
      <c r="AR878" s="41"/>
    </row>
    <row r="879" spans="26:44" x14ac:dyDescent="0.3">
      <c r="Z879" s="41"/>
      <c r="AA879" s="41"/>
      <c r="AB879" s="41"/>
      <c r="AC879" s="41"/>
      <c r="AD879" s="41"/>
      <c r="AE879" s="41"/>
      <c r="AF879" s="41"/>
      <c r="AG879" s="41"/>
      <c r="AH879" s="41"/>
      <c r="AI879" s="41"/>
      <c r="AJ879" s="41"/>
      <c r="AK879" s="41"/>
      <c r="AL879" s="41"/>
      <c r="AM879" s="41"/>
      <c r="AN879" s="41"/>
      <c r="AO879" s="41"/>
      <c r="AP879" s="41"/>
      <c r="AQ879" s="41"/>
      <c r="AR879" s="41"/>
    </row>
    <row r="880" spans="26:44" x14ac:dyDescent="0.3">
      <c r="Z880" s="41"/>
      <c r="AA880" s="41"/>
      <c r="AB880" s="41"/>
      <c r="AC880" s="41"/>
      <c r="AD880" s="41"/>
      <c r="AE880" s="41"/>
      <c r="AF880" s="41"/>
      <c r="AG880" s="41"/>
      <c r="AH880" s="41"/>
      <c r="AI880" s="41"/>
      <c r="AJ880" s="41"/>
      <c r="AK880" s="41"/>
      <c r="AL880" s="41"/>
      <c r="AM880" s="41"/>
      <c r="AN880" s="41"/>
      <c r="AO880" s="41"/>
      <c r="AP880" s="41"/>
      <c r="AQ880" s="41"/>
      <c r="AR880" s="41"/>
    </row>
    <row r="881" spans="26:44" x14ac:dyDescent="0.3">
      <c r="Z881" s="41"/>
      <c r="AA881" s="41"/>
      <c r="AB881" s="41"/>
      <c r="AC881" s="41"/>
      <c r="AD881" s="41"/>
      <c r="AE881" s="41"/>
      <c r="AF881" s="41"/>
      <c r="AG881" s="41"/>
      <c r="AH881" s="41"/>
      <c r="AI881" s="41"/>
      <c r="AJ881" s="41"/>
      <c r="AK881" s="41"/>
      <c r="AL881" s="41"/>
      <c r="AM881" s="41"/>
      <c r="AN881" s="41"/>
      <c r="AO881" s="41"/>
      <c r="AP881" s="41"/>
      <c r="AQ881" s="41"/>
      <c r="AR881" s="41"/>
    </row>
    <row r="882" spans="26:44" x14ac:dyDescent="0.3">
      <c r="Z882" s="41"/>
      <c r="AA882" s="41"/>
      <c r="AB882" s="41"/>
      <c r="AC882" s="41"/>
      <c r="AD882" s="41"/>
      <c r="AE882" s="41"/>
      <c r="AF882" s="41"/>
      <c r="AG882" s="41"/>
      <c r="AH882" s="41"/>
      <c r="AI882" s="41"/>
      <c r="AJ882" s="41"/>
      <c r="AK882" s="41"/>
      <c r="AL882" s="41"/>
      <c r="AM882" s="41"/>
      <c r="AN882" s="41"/>
      <c r="AO882" s="41"/>
      <c r="AP882" s="41"/>
      <c r="AQ882" s="41"/>
      <c r="AR882" s="41"/>
    </row>
    <row r="883" spans="26:44" x14ac:dyDescent="0.3">
      <c r="Z883" s="41"/>
      <c r="AA883" s="41"/>
      <c r="AB883" s="41"/>
      <c r="AC883" s="41"/>
      <c r="AD883" s="41"/>
      <c r="AE883" s="41"/>
      <c r="AF883" s="41"/>
      <c r="AG883" s="41"/>
      <c r="AH883" s="41"/>
      <c r="AI883" s="41"/>
      <c r="AJ883" s="41"/>
      <c r="AK883" s="41"/>
      <c r="AL883" s="41"/>
      <c r="AM883" s="41"/>
      <c r="AN883" s="41"/>
      <c r="AO883" s="41"/>
      <c r="AP883" s="41"/>
      <c r="AQ883" s="41"/>
      <c r="AR883" s="41"/>
    </row>
    <row r="884" spans="26:44" x14ac:dyDescent="0.3">
      <c r="Z884" s="41"/>
      <c r="AA884" s="41"/>
      <c r="AB884" s="41"/>
      <c r="AC884" s="41"/>
      <c r="AD884" s="41"/>
      <c r="AE884" s="41"/>
      <c r="AF884" s="41"/>
      <c r="AG884" s="41"/>
      <c r="AH884" s="41"/>
      <c r="AI884" s="41"/>
      <c r="AJ884" s="41"/>
      <c r="AK884" s="41"/>
      <c r="AL884" s="41"/>
      <c r="AM884" s="41"/>
      <c r="AN884" s="41"/>
      <c r="AO884" s="41"/>
      <c r="AP884" s="41"/>
      <c r="AQ884" s="41"/>
      <c r="AR884" s="41"/>
    </row>
    <row r="885" spans="26:44" x14ac:dyDescent="0.3">
      <c r="Z885" s="41"/>
      <c r="AA885" s="41"/>
      <c r="AB885" s="41"/>
      <c r="AC885" s="41"/>
      <c r="AD885" s="41"/>
      <c r="AE885" s="41"/>
      <c r="AF885" s="41"/>
      <c r="AG885" s="41"/>
      <c r="AH885" s="41"/>
      <c r="AI885" s="41"/>
      <c r="AJ885" s="41"/>
      <c r="AK885" s="41"/>
      <c r="AL885" s="41"/>
      <c r="AM885" s="41"/>
      <c r="AN885" s="41"/>
      <c r="AO885" s="41"/>
      <c r="AP885" s="41"/>
      <c r="AQ885" s="41"/>
      <c r="AR885" s="41"/>
    </row>
    <row r="886" spans="26:44" x14ac:dyDescent="0.3">
      <c r="Z886" s="41"/>
      <c r="AA886" s="41"/>
      <c r="AB886" s="41"/>
      <c r="AC886" s="41"/>
      <c r="AD886" s="41"/>
      <c r="AE886" s="41"/>
      <c r="AF886" s="41"/>
      <c r="AG886" s="41"/>
      <c r="AH886" s="41"/>
      <c r="AI886" s="41"/>
      <c r="AJ886" s="41"/>
      <c r="AK886" s="41"/>
      <c r="AL886" s="41"/>
      <c r="AM886" s="41"/>
      <c r="AN886" s="41"/>
      <c r="AO886" s="41"/>
      <c r="AP886" s="41"/>
      <c r="AQ886" s="41"/>
      <c r="AR886" s="41"/>
    </row>
    <row r="887" spans="26:44" x14ac:dyDescent="0.3">
      <c r="Z887" s="41"/>
      <c r="AA887" s="41"/>
      <c r="AB887" s="41"/>
      <c r="AC887" s="41"/>
      <c r="AD887" s="41"/>
      <c r="AE887" s="41"/>
      <c r="AF887" s="41"/>
      <c r="AG887" s="41"/>
      <c r="AH887" s="41"/>
      <c r="AI887" s="41"/>
      <c r="AJ887" s="41"/>
      <c r="AK887" s="41"/>
      <c r="AL887" s="41"/>
      <c r="AM887" s="41"/>
      <c r="AN887" s="41"/>
      <c r="AO887" s="41"/>
      <c r="AP887" s="41"/>
      <c r="AQ887" s="41"/>
      <c r="AR887" s="41"/>
    </row>
    <row r="888" spans="26:44" x14ac:dyDescent="0.3">
      <c r="Z888" s="41"/>
      <c r="AA888" s="41"/>
      <c r="AB888" s="41"/>
      <c r="AC888" s="41"/>
      <c r="AD888" s="41"/>
      <c r="AE888" s="41"/>
      <c r="AF888" s="41"/>
      <c r="AG888" s="41"/>
      <c r="AH888" s="41"/>
      <c r="AI888" s="41"/>
      <c r="AJ888" s="41"/>
      <c r="AK888" s="41"/>
      <c r="AL888" s="41"/>
      <c r="AM888" s="41"/>
      <c r="AN888" s="41"/>
      <c r="AO888" s="41"/>
      <c r="AP888" s="41"/>
      <c r="AQ888" s="41"/>
      <c r="AR888" s="41"/>
    </row>
    <row r="889" spans="26:44" x14ac:dyDescent="0.3">
      <c r="Z889" s="41"/>
      <c r="AA889" s="41"/>
      <c r="AB889" s="41"/>
      <c r="AC889" s="41"/>
      <c r="AD889" s="41"/>
      <c r="AE889" s="41"/>
      <c r="AF889" s="41"/>
      <c r="AG889" s="41"/>
      <c r="AH889" s="41"/>
      <c r="AI889" s="41"/>
      <c r="AJ889" s="41"/>
      <c r="AK889" s="41"/>
      <c r="AL889" s="41"/>
      <c r="AM889" s="41"/>
      <c r="AN889" s="41"/>
      <c r="AO889" s="41"/>
      <c r="AP889" s="41"/>
      <c r="AQ889" s="41"/>
      <c r="AR889" s="41"/>
    </row>
    <row r="890" spans="26:44" x14ac:dyDescent="0.3">
      <c r="Z890" s="41"/>
      <c r="AA890" s="41"/>
      <c r="AB890" s="41"/>
      <c r="AC890" s="41"/>
      <c r="AD890" s="41"/>
      <c r="AE890" s="41"/>
      <c r="AF890" s="41"/>
      <c r="AG890" s="41"/>
      <c r="AH890" s="41"/>
      <c r="AI890" s="41"/>
      <c r="AJ890" s="41"/>
      <c r="AK890" s="41"/>
      <c r="AL890" s="41"/>
      <c r="AM890" s="41"/>
      <c r="AN890" s="41"/>
      <c r="AO890" s="41"/>
      <c r="AP890" s="41"/>
      <c r="AQ890" s="41"/>
      <c r="AR890" s="41"/>
    </row>
    <row r="891" spans="26:44" x14ac:dyDescent="0.3">
      <c r="Z891" s="41"/>
      <c r="AA891" s="41"/>
      <c r="AB891" s="41"/>
      <c r="AC891" s="41"/>
      <c r="AD891" s="41"/>
      <c r="AE891" s="41"/>
      <c r="AF891" s="41"/>
      <c r="AG891" s="41"/>
      <c r="AH891" s="41"/>
      <c r="AI891" s="41"/>
      <c r="AJ891" s="41"/>
      <c r="AK891" s="41"/>
      <c r="AL891" s="41"/>
      <c r="AM891" s="41"/>
      <c r="AN891" s="41"/>
      <c r="AO891" s="41"/>
      <c r="AP891" s="41"/>
      <c r="AQ891" s="41"/>
      <c r="AR891" s="41"/>
    </row>
    <row r="892" spans="26:44" x14ac:dyDescent="0.3">
      <c r="Z892" s="41"/>
      <c r="AA892" s="41"/>
      <c r="AB892" s="41"/>
      <c r="AC892" s="41"/>
      <c r="AD892" s="41"/>
      <c r="AE892" s="41"/>
      <c r="AF892" s="41"/>
      <c r="AG892" s="41"/>
      <c r="AH892" s="41"/>
      <c r="AI892" s="41"/>
      <c r="AJ892" s="41"/>
      <c r="AK892" s="41"/>
      <c r="AL892" s="41"/>
      <c r="AM892" s="41"/>
      <c r="AN892" s="41"/>
      <c r="AO892" s="41"/>
      <c r="AP892" s="41"/>
      <c r="AQ892" s="41"/>
      <c r="AR892" s="41"/>
    </row>
    <row r="893" spans="26:44" x14ac:dyDescent="0.3">
      <c r="Z893" s="41"/>
      <c r="AA893" s="41"/>
      <c r="AB893" s="41"/>
      <c r="AC893" s="41"/>
      <c r="AD893" s="41"/>
      <c r="AE893" s="41"/>
      <c r="AF893" s="41"/>
      <c r="AG893" s="41"/>
      <c r="AH893" s="41"/>
      <c r="AI893" s="41"/>
      <c r="AJ893" s="41"/>
      <c r="AK893" s="41"/>
      <c r="AL893" s="41"/>
      <c r="AM893" s="41"/>
      <c r="AN893" s="41"/>
      <c r="AO893" s="41"/>
      <c r="AP893" s="41"/>
      <c r="AQ893" s="41"/>
      <c r="AR893" s="41"/>
    </row>
    <row r="894" spans="26:44" x14ac:dyDescent="0.3">
      <c r="Z894" s="41"/>
      <c r="AA894" s="41"/>
      <c r="AB894" s="41"/>
      <c r="AC894" s="41"/>
      <c r="AD894" s="41"/>
      <c r="AE894" s="41"/>
      <c r="AF894" s="41"/>
      <c r="AG894" s="41"/>
      <c r="AH894" s="41"/>
      <c r="AI894" s="41"/>
      <c r="AJ894" s="41"/>
      <c r="AK894" s="41"/>
      <c r="AL894" s="41"/>
      <c r="AM894" s="41"/>
      <c r="AN894" s="41"/>
      <c r="AO894" s="41"/>
      <c r="AP894" s="41"/>
      <c r="AQ894" s="41"/>
      <c r="AR894" s="41"/>
    </row>
    <row r="895" spans="26:44" x14ac:dyDescent="0.3">
      <c r="Z895" s="41"/>
      <c r="AA895" s="41"/>
      <c r="AB895" s="41"/>
      <c r="AC895" s="41"/>
      <c r="AD895" s="41"/>
      <c r="AE895" s="41"/>
      <c r="AF895" s="41"/>
      <c r="AG895" s="41"/>
      <c r="AH895" s="41"/>
      <c r="AI895" s="41"/>
      <c r="AJ895" s="41"/>
      <c r="AK895" s="41"/>
      <c r="AL895" s="41"/>
      <c r="AM895" s="41"/>
      <c r="AN895" s="41"/>
      <c r="AO895" s="41"/>
      <c r="AP895" s="41"/>
      <c r="AQ895" s="41"/>
      <c r="AR895" s="41"/>
    </row>
    <row r="896" spans="26:44" x14ac:dyDescent="0.3">
      <c r="Z896" s="41"/>
      <c r="AA896" s="41"/>
      <c r="AB896" s="41"/>
      <c r="AC896" s="41"/>
      <c r="AD896" s="41"/>
      <c r="AE896" s="41"/>
      <c r="AF896" s="41"/>
      <c r="AG896" s="41"/>
      <c r="AH896" s="41"/>
      <c r="AI896" s="41"/>
      <c r="AJ896" s="41"/>
      <c r="AK896" s="41"/>
      <c r="AL896" s="41"/>
      <c r="AM896" s="41"/>
      <c r="AN896" s="41"/>
      <c r="AO896" s="41"/>
      <c r="AP896" s="41"/>
      <c r="AQ896" s="41"/>
      <c r="AR896" s="41"/>
    </row>
    <row r="897" spans="26:44" x14ac:dyDescent="0.3">
      <c r="Z897" s="41"/>
      <c r="AA897" s="41"/>
      <c r="AB897" s="41"/>
      <c r="AC897" s="41"/>
      <c r="AD897" s="41"/>
      <c r="AE897" s="41"/>
      <c r="AF897" s="41"/>
      <c r="AG897" s="41"/>
      <c r="AH897" s="41"/>
      <c r="AI897" s="41"/>
      <c r="AJ897" s="41"/>
      <c r="AK897" s="41"/>
      <c r="AL897" s="41"/>
      <c r="AM897" s="41"/>
      <c r="AN897" s="41"/>
      <c r="AO897" s="41"/>
      <c r="AP897" s="41"/>
      <c r="AQ897" s="41"/>
      <c r="AR897" s="41"/>
    </row>
    <row r="898" spans="26:44" x14ac:dyDescent="0.3">
      <c r="Z898" s="41"/>
      <c r="AA898" s="41"/>
      <c r="AB898" s="41"/>
      <c r="AC898" s="41"/>
      <c r="AD898" s="41"/>
      <c r="AE898" s="41"/>
      <c r="AF898" s="41"/>
      <c r="AG898" s="41"/>
      <c r="AH898" s="41"/>
      <c r="AI898" s="41"/>
      <c r="AJ898" s="41"/>
      <c r="AK898" s="41"/>
      <c r="AL898" s="41"/>
      <c r="AM898" s="41"/>
      <c r="AN898" s="41"/>
      <c r="AO898" s="41"/>
      <c r="AP898" s="41"/>
      <c r="AQ898" s="41"/>
      <c r="AR898" s="41"/>
    </row>
    <row r="899" spans="26:44" x14ac:dyDescent="0.3">
      <c r="Z899" s="41"/>
      <c r="AA899" s="41"/>
      <c r="AB899" s="41"/>
      <c r="AC899" s="41"/>
      <c r="AD899" s="41"/>
      <c r="AE899" s="41"/>
      <c r="AF899" s="41"/>
      <c r="AG899" s="41"/>
      <c r="AH899" s="41"/>
      <c r="AI899" s="41"/>
      <c r="AJ899" s="41"/>
      <c r="AK899" s="41"/>
      <c r="AL899" s="41"/>
      <c r="AM899" s="41"/>
      <c r="AN899" s="41"/>
      <c r="AO899" s="41"/>
      <c r="AP899" s="41"/>
      <c r="AQ899" s="41"/>
      <c r="AR899" s="41"/>
    </row>
    <row r="900" spans="26:44" x14ac:dyDescent="0.3">
      <c r="Z900" s="41"/>
      <c r="AA900" s="41"/>
      <c r="AB900" s="41"/>
      <c r="AC900" s="41"/>
      <c r="AD900" s="41"/>
      <c r="AE900" s="41"/>
      <c r="AF900" s="41"/>
      <c r="AG900" s="41"/>
      <c r="AH900" s="41"/>
      <c r="AI900" s="41"/>
      <c r="AJ900" s="41"/>
      <c r="AK900" s="41"/>
      <c r="AL900" s="41"/>
      <c r="AM900" s="41"/>
      <c r="AN900" s="41"/>
      <c r="AO900" s="41"/>
      <c r="AP900" s="41"/>
      <c r="AQ900" s="41"/>
      <c r="AR900" s="41"/>
    </row>
    <row r="901" spans="26:44" x14ac:dyDescent="0.3">
      <c r="Z901" s="41"/>
      <c r="AA901" s="41"/>
      <c r="AB901" s="41"/>
      <c r="AC901" s="41"/>
      <c r="AD901" s="41"/>
      <c r="AE901" s="41"/>
      <c r="AF901" s="41"/>
      <c r="AG901" s="41"/>
      <c r="AH901" s="41"/>
      <c r="AI901" s="41"/>
      <c r="AJ901" s="41"/>
      <c r="AK901" s="41"/>
      <c r="AL901" s="41"/>
      <c r="AM901" s="41"/>
      <c r="AN901" s="41"/>
      <c r="AO901" s="41"/>
      <c r="AP901" s="41"/>
      <c r="AQ901" s="41"/>
      <c r="AR901" s="41"/>
    </row>
    <row r="902" spans="26:44" x14ac:dyDescent="0.3">
      <c r="Z902" s="41"/>
      <c r="AA902" s="41"/>
      <c r="AB902" s="41"/>
      <c r="AC902" s="41"/>
      <c r="AD902" s="41"/>
      <c r="AE902" s="41"/>
      <c r="AF902" s="41"/>
      <c r="AG902" s="41"/>
      <c r="AH902" s="41"/>
      <c r="AI902" s="41"/>
      <c r="AJ902" s="41"/>
      <c r="AK902" s="41"/>
      <c r="AL902" s="41"/>
      <c r="AM902" s="41"/>
      <c r="AN902" s="41"/>
      <c r="AO902" s="41"/>
      <c r="AP902" s="41"/>
      <c r="AQ902" s="41"/>
      <c r="AR902" s="41"/>
    </row>
    <row r="903" spans="26:44" x14ac:dyDescent="0.3">
      <c r="Z903" s="41"/>
      <c r="AA903" s="41"/>
      <c r="AB903" s="41"/>
      <c r="AC903" s="41"/>
      <c r="AD903" s="41"/>
      <c r="AE903" s="41"/>
      <c r="AF903" s="41"/>
      <c r="AG903" s="41"/>
      <c r="AH903" s="41"/>
      <c r="AI903" s="41"/>
      <c r="AJ903" s="41"/>
      <c r="AK903" s="41"/>
      <c r="AL903" s="41"/>
      <c r="AM903" s="41"/>
      <c r="AN903" s="41"/>
      <c r="AO903" s="41"/>
      <c r="AP903" s="41"/>
      <c r="AQ903" s="41"/>
      <c r="AR903" s="41"/>
    </row>
    <row r="904" spans="26:44" x14ac:dyDescent="0.3">
      <c r="Z904" s="41"/>
      <c r="AA904" s="41"/>
      <c r="AB904" s="41"/>
      <c r="AC904" s="41"/>
      <c r="AD904" s="41"/>
      <c r="AE904" s="41"/>
      <c r="AF904" s="41"/>
      <c r="AG904" s="41"/>
      <c r="AH904" s="41"/>
      <c r="AI904" s="41"/>
      <c r="AJ904" s="41"/>
      <c r="AK904" s="41"/>
      <c r="AL904" s="41"/>
      <c r="AM904" s="41"/>
      <c r="AN904" s="41"/>
      <c r="AO904" s="41"/>
      <c r="AP904" s="41"/>
      <c r="AQ904" s="41"/>
      <c r="AR904" s="41"/>
    </row>
    <row r="905" spans="26:44" x14ac:dyDescent="0.3">
      <c r="Z905" s="41"/>
      <c r="AA905" s="41"/>
      <c r="AB905" s="41"/>
      <c r="AC905" s="41"/>
      <c r="AD905" s="41"/>
      <c r="AE905" s="41"/>
      <c r="AF905" s="41"/>
      <c r="AG905" s="41"/>
      <c r="AH905" s="41"/>
      <c r="AI905" s="41"/>
      <c r="AJ905" s="41"/>
      <c r="AK905" s="41"/>
      <c r="AL905" s="41"/>
      <c r="AM905" s="41"/>
      <c r="AN905" s="41"/>
      <c r="AO905" s="41"/>
      <c r="AP905" s="41"/>
      <c r="AQ905" s="41"/>
      <c r="AR905" s="41"/>
    </row>
    <row r="906" spans="26:44" x14ac:dyDescent="0.3">
      <c r="Z906" s="41"/>
      <c r="AA906" s="41"/>
      <c r="AB906" s="41"/>
      <c r="AC906" s="41"/>
      <c r="AD906" s="41"/>
      <c r="AE906" s="41"/>
      <c r="AF906" s="41"/>
      <c r="AG906" s="41"/>
      <c r="AH906" s="41"/>
      <c r="AI906" s="41"/>
      <c r="AJ906" s="41"/>
      <c r="AK906" s="41"/>
      <c r="AL906" s="41"/>
      <c r="AM906" s="41"/>
      <c r="AN906" s="41"/>
      <c r="AO906" s="41"/>
      <c r="AP906" s="41"/>
      <c r="AQ906" s="41"/>
      <c r="AR906" s="41"/>
    </row>
    <row r="907" spans="26:44" x14ac:dyDescent="0.3">
      <c r="Z907" s="41"/>
      <c r="AA907" s="41"/>
      <c r="AB907" s="41"/>
      <c r="AC907" s="41"/>
      <c r="AD907" s="41"/>
      <c r="AE907" s="41"/>
      <c r="AF907" s="41"/>
      <c r="AG907" s="41"/>
      <c r="AH907" s="41"/>
      <c r="AI907" s="41"/>
      <c r="AJ907" s="41"/>
      <c r="AK907" s="41"/>
      <c r="AL907" s="41"/>
      <c r="AM907" s="41"/>
      <c r="AN907" s="41"/>
      <c r="AO907" s="41"/>
      <c r="AP907" s="41"/>
      <c r="AQ907" s="41"/>
      <c r="AR907" s="41"/>
    </row>
    <row r="908" spans="26:44" x14ac:dyDescent="0.3">
      <c r="Z908" s="41"/>
      <c r="AA908" s="41"/>
      <c r="AB908" s="41"/>
      <c r="AC908" s="41"/>
      <c r="AD908" s="41"/>
      <c r="AE908" s="41"/>
      <c r="AF908" s="41"/>
      <c r="AG908" s="41"/>
      <c r="AH908" s="41"/>
      <c r="AI908" s="41"/>
      <c r="AJ908" s="41"/>
      <c r="AK908" s="41"/>
      <c r="AL908" s="41"/>
      <c r="AM908" s="41"/>
      <c r="AN908" s="41"/>
      <c r="AO908" s="41"/>
      <c r="AP908" s="41"/>
      <c r="AQ908" s="41"/>
      <c r="AR908" s="41"/>
    </row>
    <row r="909" spans="26:44" x14ac:dyDescent="0.3">
      <c r="Z909" s="41"/>
      <c r="AA909" s="41"/>
      <c r="AB909" s="41"/>
      <c r="AC909" s="41"/>
      <c r="AD909" s="41"/>
      <c r="AE909" s="41"/>
      <c r="AF909" s="41"/>
      <c r="AG909" s="41"/>
      <c r="AH909" s="41"/>
      <c r="AI909" s="41"/>
      <c r="AJ909" s="41"/>
      <c r="AK909" s="41"/>
      <c r="AL909" s="41"/>
      <c r="AM909" s="41"/>
      <c r="AN909" s="41"/>
      <c r="AO909" s="41"/>
      <c r="AP909" s="41"/>
      <c r="AQ909" s="41"/>
      <c r="AR909" s="41"/>
    </row>
    <row r="910" spans="26:44" x14ac:dyDescent="0.3">
      <c r="Z910" s="41"/>
      <c r="AA910" s="41"/>
      <c r="AB910" s="41"/>
      <c r="AC910" s="41"/>
      <c r="AD910" s="41"/>
      <c r="AE910" s="41"/>
      <c r="AF910" s="41"/>
      <c r="AG910" s="41"/>
      <c r="AH910" s="41"/>
      <c r="AI910" s="41"/>
      <c r="AJ910" s="41"/>
      <c r="AK910" s="41"/>
      <c r="AL910" s="41"/>
      <c r="AM910" s="41"/>
      <c r="AN910" s="41"/>
      <c r="AO910" s="41"/>
      <c r="AP910" s="41"/>
      <c r="AQ910" s="41"/>
      <c r="AR910" s="41"/>
    </row>
    <row r="911" spans="26:44" x14ac:dyDescent="0.3">
      <c r="Z911" s="41"/>
      <c r="AA911" s="41"/>
      <c r="AB911" s="41"/>
      <c r="AC911" s="41"/>
      <c r="AD911" s="41"/>
      <c r="AE911" s="41"/>
      <c r="AF911" s="41"/>
      <c r="AG911" s="41"/>
      <c r="AH911" s="41"/>
      <c r="AI911" s="41"/>
      <c r="AJ911" s="41"/>
      <c r="AK911" s="41"/>
      <c r="AL911" s="41"/>
      <c r="AM911" s="41"/>
      <c r="AN911" s="41"/>
      <c r="AO911" s="41"/>
      <c r="AP911" s="41"/>
      <c r="AQ911" s="41"/>
      <c r="AR911" s="41"/>
    </row>
    <row r="912" spans="26:44" x14ac:dyDescent="0.3">
      <c r="Z912" s="41"/>
      <c r="AA912" s="41"/>
      <c r="AB912" s="41"/>
      <c r="AC912" s="41"/>
      <c r="AD912" s="41"/>
      <c r="AE912" s="41"/>
      <c r="AF912" s="41"/>
      <c r="AG912" s="41"/>
      <c r="AH912" s="41"/>
      <c r="AI912" s="41"/>
      <c r="AJ912" s="41"/>
      <c r="AK912" s="41"/>
      <c r="AL912" s="41"/>
      <c r="AM912" s="41"/>
      <c r="AN912" s="41"/>
      <c r="AO912" s="41"/>
      <c r="AP912" s="41"/>
      <c r="AQ912" s="41"/>
      <c r="AR912" s="41"/>
    </row>
    <row r="913" spans="26:44" x14ac:dyDescent="0.3">
      <c r="Z913" s="41"/>
      <c r="AA913" s="41"/>
      <c r="AB913" s="41"/>
      <c r="AC913" s="41"/>
      <c r="AD913" s="41"/>
      <c r="AE913" s="41"/>
      <c r="AF913" s="41"/>
      <c r="AG913" s="41"/>
      <c r="AH913" s="41"/>
      <c r="AI913" s="41"/>
      <c r="AJ913" s="41"/>
      <c r="AK913" s="41"/>
      <c r="AL913" s="41"/>
      <c r="AM913" s="41"/>
      <c r="AN913" s="41"/>
      <c r="AO913" s="41"/>
      <c r="AP913" s="41"/>
      <c r="AQ913" s="41"/>
      <c r="AR913" s="41"/>
    </row>
    <row r="914" spans="26:44" x14ac:dyDescent="0.3">
      <c r="Z914" s="41"/>
      <c r="AA914" s="41"/>
      <c r="AB914" s="41"/>
      <c r="AC914" s="41"/>
      <c r="AD914" s="41"/>
      <c r="AE914" s="41"/>
      <c r="AF914" s="41"/>
      <c r="AG914" s="41"/>
      <c r="AH914" s="41"/>
      <c r="AI914" s="41"/>
      <c r="AJ914" s="41"/>
      <c r="AK914" s="41"/>
      <c r="AL914" s="41"/>
      <c r="AM914" s="41"/>
      <c r="AN914" s="41"/>
      <c r="AO914" s="41"/>
      <c r="AP914" s="41"/>
      <c r="AQ914" s="41"/>
      <c r="AR914" s="41"/>
    </row>
    <row r="915" spans="26:44" x14ac:dyDescent="0.3">
      <c r="Z915" s="41"/>
      <c r="AA915" s="41"/>
      <c r="AB915" s="41"/>
      <c r="AC915" s="41"/>
      <c r="AD915" s="41"/>
      <c r="AE915" s="41"/>
      <c r="AF915" s="41"/>
      <c r="AG915" s="41"/>
      <c r="AH915" s="41"/>
      <c r="AI915" s="41"/>
      <c r="AJ915" s="41"/>
      <c r="AK915" s="41"/>
      <c r="AL915" s="41"/>
      <c r="AM915" s="41"/>
      <c r="AN915" s="41"/>
      <c r="AO915" s="41"/>
      <c r="AP915" s="41"/>
      <c r="AQ915" s="41"/>
      <c r="AR915" s="41"/>
    </row>
    <row r="916" spans="26:44" x14ac:dyDescent="0.3">
      <c r="Z916" s="41"/>
      <c r="AA916" s="41"/>
      <c r="AB916" s="41"/>
      <c r="AC916" s="41"/>
      <c r="AD916" s="41"/>
      <c r="AE916" s="41"/>
      <c r="AF916" s="41"/>
      <c r="AG916" s="41"/>
      <c r="AH916" s="41"/>
      <c r="AI916" s="41"/>
      <c r="AJ916" s="41"/>
      <c r="AK916" s="41"/>
      <c r="AL916" s="41"/>
      <c r="AM916" s="41"/>
      <c r="AN916" s="41"/>
      <c r="AO916" s="41"/>
      <c r="AP916" s="41"/>
      <c r="AQ916" s="41"/>
      <c r="AR916" s="41"/>
    </row>
    <row r="917" spans="26:44" x14ac:dyDescent="0.3">
      <c r="Z917" s="41"/>
      <c r="AA917" s="41"/>
      <c r="AB917" s="41"/>
      <c r="AC917" s="41"/>
      <c r="AD917" s="41"/>
      <c r="AE917" s="41"/>
      <c r="AF917" s="41"/>
      <c r="AG917" s="41"/>
      <c r="AH917" s="41"/>
      <c r="AI917" s="41"/>
      <c r="AJ917" s="41"/>
      <c r="AK917" s="41"/>
      <c r="AL917" s="41"/>
      <c r="AM917" s="41"/>
      <c r="AN917" s="41"/>
      <c r="AO917" s="41"/>
      <c r="AP917" s="41"/>
      <c r="AQ917" s="41"/>
      <c r="AR917" s="41"/>
    </row>
    <row r="918" spans="26:44" x14ac:dyDescent="0.3">
      <c r="Z918" s="41"/>
      <c r="AA918" s="41"/>
      <c r="AB918" s="41"/>
      <c r="AC918" s="41"/>
      <c r="AD918" s="41"/>
      <c r="AE918" s="41"/>
      <c r="AF918" s="41"/>
      <c r="AG918" s="41"/>
      <c r="AH918" s="41"/>
      <c r="AI918" s="41"/>
      <c r="AJ918" s="41"/>
      <c r="AK918" s="41"/>
      <c r="AL918" s="41"/>
      <c r="AM918" s="41"/>
      <c r="AN918" s="41"/>
      <c r="AO918" s="41"/>
      <c r="AP918" s="41"/>
      <c r="AQ918" s="41"/>
      <c r="AR918" s="41"/>
    </row>
    <row r="919" spans="26:44" x14ac:dyDescent="0.3">
      <c r="Z919" s="41"/>
      <c r="AA919" s="41"/>
      <c r="AB919" s="41"/>
      <c r="AC919" s="41"/>
      <c r="AD919" s="41"/>
      <c r="AE919" s="41"/>
      <c r="AF919" s="41"/>
      <c r="AG919" s="41"/>
      <c r="AH919" s="41"/>
      <c r="AI919" s="41"/>
      <c r="AJ919" s="41"/>
      <c r="AK919" s="41"/>
      <c r="AL919" s="41"/>
      <c r="AM919" s="41"/>
      <c r="AN919" s="41"/>
      <c r="AO919" s="41"/>
      <c r="AP919" s="41"/>
      <c r="AQ919" s="41"/>
      <c r="AR919" s="41"/>
    </row>
    <row r="920" spans="26:44" x14ac:dyDescent="0.3">
      <c r="Z920" s="41"/>
      <c r="AA920" s="41"/>
      <c r="AB920" s="41"/>
      <c r="AC920" s="41"/>
      <c r="AD920" s="41"/>
      <c r="AE920" s="41"/>
      <c r="AF920" s="41"/>
      <c r="AG920" s="41"/>
      <c r="AH920" s="41"/>
      <c r="AI920" s="41"/>
      <c r="AJ920" s="41"/>
      <c r="AK920" s="41"/>
      <c r="AL920" s="41"/>
      <c r="AM920" s="41"/>
      <c r="AN920" s="41"/>
      <c r="AO920" s="41"/>
      <c r="AP920" s="41"/>
      <c r="AQ920" s="41"/>
      <c r="AR920" s="41"/>
    </row>
    <row r="921" spans="26:44" x14ac:dyDescent="0.3">
      <c r="Z921" s="41"/>
      <c r="AA921" s="41"/>
      <c r="AB921" s="41"/>
      <c r="AC921" s="41"/>
      <c r="AD921" s="41"/>
      <c r="AE921" s="41"/>
      <c r="AF921" s="41"/>
      <c r="AG921" s="41"/>
      <c r="AH921" s="41"/>
      <c r="AI921" s="41"/>
      <c r="AJ921" s="41"/>
      <c r="AK921" s="41"/>
      <c r="AL921" s="41"/>
      <c r="AM921" s="41"/>
      <c r="AN921" s="41"/>
      <c r="AO921" s="41"/>
      <c r="AP921" s="41"/>
      <c r="AQ921" s="41"/>
      <c r="AR921" s="41"/>
    </row>
    <row r="922" spans="26:44" x14ac:dyDescent="0.3">
      <c r="Z922" s="41"/>
      <c r="AA922" s="41"/>
      <c r="AB922" s="41"/>
      <c r="AC922" s="41"/>
      <c r="AD922" s="41"/>
      <c r="AE922" s="41"/>
      <c r="AF922" s="41"/>
      <c r="AG922" s="41"/>
      <c r="AH922" s="41"/>
      <c r="AI922" s="41"/>
      <c r="AJ922" s="41"/>
      <c r="AK922" s="41"/>
      <c r="AL922" s="41"/>
      <c r="AM922" s="41"/>
      <c r="AN922" s="41"/>
      <c r="AO922" s="41"/>
      <c r="AP922" s="41"/>
      <c r="AQ922" s="41"/>
      <c r="AR922" s="41"/>
    </row>
    <row r="923" spans="26:44" x14ac:dyDescent="0.3">
      <c r="Z923" s="41"/>
      <c r="AA923" s="41"/>
      <c r="AB923" s="41"/>
      <c r="AC923" s="41"/>
      <c r="AD923" s="41"/>
      <c r="AE923" s="41"/>
      <c r="AF923" s="41"/>
      <c r="AG923" s="41"/>
      <c r="AH923" s="41"/>
      <c r="AI923" s="41"/>
      <c r="AJ923" s="41"/>
      <c r="AK923" s="41"/>
      <c r="AL923" s="41"/>
      <c r="AM923" s="41"/>
      <c r="AN923" s="41"/>
      <c r="AO923" s="41"/>
      <c r="AP923" s="41"/>
      <c r="AQ923" s="41"/>
      <c r="AR923" s="41"/>
    </row>
    <row r="924" spans="26:44" x14ac:dyDescent="0.3">
      <c r="Z924" s="41"/>
      <c r="AA924" s="41"/>
      <c r="AB924" s="41"/>
      <c r="AC924" s="41"/>
      <c r="AD924" s="41"/>
      <c r="AE924" s="41"/>
      <c r="AF924" s="41"/>
      <c r="AG924" s="41"/>
      <c r="AH924" s="41"/>
      <c r="AI924" s="41"/>
      <c r="AJ924" s="41"/>
      <c r="AK924" s="41"/>
      <c r="AL924" s="41"/>
      <c r="AM924" s="41"/>
      <c r="AN924" s="41"/>
      <c r="AO924" s="41"/>
      <c r="AP924" s="41"/>
      <c r="AQ924" s="41"/>
      <c r="AR924" s="41"/>
    </row>
    <row r="925" spans="26:44" x14ac:dyDescent="0.3">
      <c r="Z925" s="41"/>
      <c r="AA925" s="41"/>
      <c r="AB925" s="41"/>
      <c r="AC925" s="41"/>
      <c r="AD925" s="41"/>
      <c r="AE925" s="41"/>
      <c r="AF925" s="41"/>
      <c r="AG925" s="41"/>
      <c r="AH925" s="41"/>
      <c r="AI925" s="41"/>
      <c r="AJ925" s="41"/>
      <c r="AK925" s="41"/>
      <c r="AL925" s="41"/>
      <c r="AM925" s="41"/>
      <c r="AN925" s="41"/>
      <c r="AO925" s="41"/>
      <c r="AP925" s="41"/>
      <c r="AQ925" s="41"/>
      <c r="AR925" s="41"/>
    </row>
    <row r="926" spans="26:44" x14ac:dyDescent="0.3">
      <c r="Z926" s="41"/>
      <c r="AA926" s="41"/>
      <c r="AB926" s="41"/>
      <c r="AC926" s="41"/>
      <c r="AD926" s="41"/>
      <c r="AE926" s="41"/>
      <c r="AF926" s="41"/>
      <c r="AG926" s="41"/>
      <c r="AH926" s="41"/>
      <c r="AI926" s="41"/>
      <c r="AJ926" s="41"/>
      <c r="AK926" s="41"/>
      <c r="AL926" s="41"/>
      <c r="AM926" s="41"/>
      <c r="AN926" s="41"/>
      <c r="AO926" s="41"/>
      <c r="AP926" s="41"/>
      <c r="AQ926" s="41"/>
      <c r="AR926" s="41"/>
    </row>
    <row r="927" spans="26:44" x14ac:dyDescent="0.3">
      <c r="Z927" s="41"/>
      <c r="AA927" s="41"/>
      <c r="AB927" s="41"/>
      <c r="AC927" s="41"/>
      <c r="AD927" s="41"/>
      <c r="AE927" s="41"/>
      <c r="AF927" s="41"/>
      <c r="AG927" s="41"/>
      <c r="AH927" s="41"/>
      <c r="AI927" s="41"/>
      <c r="AJ927" s="41"/>
      <c r="AK927" s="41"/>
      <c r="AL927" s="41"/>
      <c r="AM927" s="41"/>
      <c r="AN927" s="41"/>
      <c r="AO927" s="41"/>
      <c r="AP927" s="41"/>
      <c r="AQ927" s="41"/>
      <c r="AR927" s="41"/>
    </row>
    <row r="928" spans="26:44" x14ac:dyDescent="0.3">
      <c r="Z928" s="41"/>
      <c r="AA928" s="41"/>
      <c r="AB928" s="41"/>
      <c r="AC928" s="41"/>
      <c r="AD928" s="41"/>
      <c r="AE928" s="41"/>
      <c r="AF928" s="41"/>
      <c r="AG928" s="41"/>
      <c r="AH928" s="41"/>
      <c r="AI928" s="41"/>
      <c r="AJ928" s="41"/>
      <c r="AK928" s="41"/>
      <c r="AL928" s="41"/>
      <c r="AM928" s="41"/>
      <c r="AN928" s="41"/>
      <c r="AO928" s="41"/>
      <c r="AP928" s="41"/>
      <c r="AQ928" s="41"/>
      <c r="AR928" s="41"/>
    </row>
    <row r="929" spans="26:44" x14ac:dyDescent="0.3">
      <c r="Z929" s="41"/>
      <c r="AA929" s="41"/>
      <c r="AB929" s="41"/>
      <c r="AC929" s="41"/>
      <c r="AD929" s="41"/>
      <c r="AE929" s="41"/>
      <c r="AF929" s="41"/>
      <c r="AG929" s="41"/>
      <c r="AH929" s="41"/>
      <c r="AI929" s="41"/>
      <c r="AJ929" s="41"/>
      <c r="AK929" s="41"/>
      <c r="AL929" s="41"/>
      <c r="AM929" s="41"/>
      <c r="AN929" s="41"/>
      <c r="AO929" s="41"/>
      <c r="AP929" s="41"/>
      <c r="AQ929" s="41"/>
      <c r="AR929" s="41"/>
    </row>
    <row r="930" spans="26:44" x14ac:dyDescent="0.3">
      <c r="Z930" s="41"/>
      <c r="AA930" s="41"/>
      <c r="AB930" s="41"/>
      <c r="AC930" s="41"/>
      <c r="AD930" s="41"/>
      <c r="AE930" s="41"/>
      <c r="AF930" s="41"/>
      <c r="AG930" s="41"/>
      <c r="AH930" s="41"/>
      <c r="AI930" s="41"/>
      <c r="AJ930" s="41"/>
      <c r="AK930" s="41"/>
      <c r="AL930" s="41"/>
      <c r="AM930" s="41"/>
      <c r="AN930" s="41"/>
      <c r="AO930" s="41"/>
      <c r="AP930" s="41"/>
      <c r="AQ930" s="41"/>
      <c r="AR930" s="41"/>
    </row>
    <row r="931" spans="26:44" x14ac:dyDescent="0.3">
      <c r="Z931" s="41"/>
      <c r="AA931" s="41"/>
      <c r="AB931" s="41"/>
      <c r="AC931" s="41"/>
      <c r="AD931" s="41"/>
      <c r="AE931" s="41"/>
      <c r="AF931" s="41"/>
      <c r="AG931" s="41"/>
      <c r="AH931" s="41"/>
      <c r="AI931" s="41"/>
      <c r="AJ931" s="41"/>
      <c r="AK931" s="41"/>
      <c r="AL931" s="41"/>
      <c r="AM931" s="41"/>
      <c r="AN931" s="41"/>
      <c r="AO931" s="41"/>
      <c r="AP931" s="41"/>
      <c r="AQ931" s="41"/>
      <c r="AR931" s="41"/>
    </row>
    <row r="932" spans="26:44" x14ac:dyDescent="0.3">
      <c r="Z932" s="41"/>
      <c r="AA932" s="41"/>
      <c r="AB932" s="41"/>
      <c r="AC932" s="41"/>
      <c r="AD932" s="41"/>
      <c r="AE932" s="41"/>
      <c r="AF932" s="41"/>
      <c r="AG932" s="41"/>
      <c r="AH932" s="41"/>
      <c r="AI932" s="41"/>
      <c r="AJ932" s="41"/>
      <c r="AK932" s="41"/>
      <c r="AL932" s="41"/>
      <c r="AM932" s="41"/>
      <c r="AN932" s="41"/>
      <c r="AO932" s="41"/>
      <c r="AP932" s="41"/>
      <c r="AQ932" s="41"/>
      <c r="AR932" s="41"/>
    </row>
    <row r="933" spans="26:44" x14ac:dyDescent="0.3">
      <c r="Z933" s="41"/>
      <c r="AA933" s="41"/>
      <c r="AB933" s="41"/>
      <c r="AC933" s="41"/>
      <c r="AD933" s="41"/>
      <c r="AE933" s="41"/>
      <c r="AF933" s="41"/>
      <c r="AG933" s="41"/>
      <c r="AH933" s="41"/>
      <c r="AI933" s="41"/>
      <c r="AJ933" s="41"/>
      <c r="AK933" s="41"/>
      <c r="AL933" s="41"/>
      <c r="AM933" s="41"/>
      <c r="AN933" s="41"/>
      <c r="AO933" s="41"/>
      <c r="AP933" s="41"/>
      <c r="AQ933" s="41"/>
      <c r="AR933" s="41"/>
    </row>
    <row r="934" spans="26:44" x14ac:dyDescent="0.3">
      <c r="Z934" s="41"/>
      <c r="AA934" s="41"/>
      <c r="AB934" s="41"/>
      <c r="AC934" s="41"/>
      <c r="AD934" s="41"/>
      <c r="AE934" s="41"/>
      <c r="AF934" s="41"/>
      <c r="AG934" s="41"/>
      <c r="AH934" s="41"/>
      <c r="AI934" s="41"/>
      <c r="AJ934" s="41"/>
      <c r="AK934" s="41"/>
      <c r="AL934" s="41"/>
      <c r="AM934" s="41"/>
      <c r="AN934" s="41"/>
      <c r="AO934" s="41"/>
      <c r="AP934" s="41"/>
      <c r="AQ934" s="41"/>
      <c r="AR934" s="41"/>
    </row>
    <row r="935" spans="26:44" x14ac:dyDescent="0.3">
      <c r="Z935" s="41"/>
      <c r="AA935" s="41"/>
      <c r="AB935" s="41"/>
      <c r="AC935" s="41"/>
      <c r="AD935" s="41"/>
      <c r="AE935" s="41"/>
      <c r="AF935" s="41"/>
      <c r="AG935" s="41"/>
      <c r="AH935" s="41"/>
      <c r="AI935" s="41"/>
      <c r="AJ935" s="41"/>
      <c r="AK935" s="41"/>
      <c r="AL935" s="41"/>
      <c r="AM935" s="41"/>
      <c r="AN935" s="41"/>
      <c r="AO935" s="41"/>
      <c r="AP935" s="41"/>
      <c r="AQ935" s="41"/>
      <c r="AR935" s="41"/>
    </row>
    <row r="936" spans="26:44" x14ac:dyDescent="0.3">
      <c r="Z936" s="41"/>
      <c r="AA936" s="41"/>
      <c r="AB936" s="41"/>
      <c r="AC936" s="41"/>
      <c r="AD936" s="41"/>
      <c r="AE936" s="41"/>
      <c r="AF936" s="41"/>
      <c r="AG936" s="41"/>
      <c r="AH936" s="41"/>
      <c r="AI936" s="41"/>
      <c r="AJ936" s="41"/>
      <c r="AK936" s="41"/>
      <c r="AL936" s="41"/>
      <c r="AM936" s="41"/>
      <c r="AN936" s="41"/>
      <c r="AO936" s="41"/>
      <c r="AP936" s="41"/>
      <c r="AQ936" s="41"/>
      <c r="AR936" s="41"/>
    </row>
    <row r="937" spans="26:44" x14ac:dyDescent="0.3">
      <c r="Z937" s="41"/>
      <c r="AA937" s="41"/>
      <c r="AB937" s="41"/>
      <c r="AC937" s="41"/>
      <c r="AD937" s="41"/>
      <c r="AE937" s="41"/>
      <c r="AF937" s="41"/>
      <c r="AG937" s="41"/>
      <c r="AH937" s="41"/>
      <c r="AI937" s="41"/>
      <c r="AJ937" s="41"/>
      <c r="AK937" s="41"/>
      <c r="AL937" s="41"/>
      <c r="AM937" s="41"/>
      <c r="AN937" s="41"/>
      <c r="AO937" s="41"/>
      <c r="AP937" s="41"/>
      <c r="AQ937" s="41"/>
      <c r="AR937" s="41"/>
    </row>
    <row r="938" spans="26:44" x14ac:dyDescent="0.3">
      <c r="Z938" s="41"/>
      <c r="AA938" s="41"/>
      <c r="AB938" s="41"/>
      <c r="AC938" s="41"/>
      <c r="AD938" s="41"/>
      <c r="AE938" s="41"/>
      <c r="AF938" s="41"/>
      <c r="AG938" s="41"/>
      <c r="AH938" s="41"/>
      <c r="AI938" s="41"/>
      <c r="AJ938" s="41"/>
      <c r="AK938" s="41"/>
      <c r="AL938" s="41"/>
      <c r="AM938" s="41"/>
      <c r="AN938" s="41"/>
      <c r="AO938" s="41"/>
      <c r="AP938" s="41"/>
      <c r="AQ938" s="41"/>
      <c r="AR938" s="41"/>
    </row>
    <row r="939" spans="26:44" x14ac:dyDescent="0.3">
      <c r="Z939" s="41"/>
      <c r="AA939" s="41"/>
      <c r="AB939" s="41"/>
      <c r="AC939" s="41"/>
      <c r="AD939" s="41"/>
      <c r="AE939" s="41"/>
      <c r="AF939" s="41"/>
      <c r="AG939" s="41"/>
      <c r="AH939" s="41"/>
      <c r="AI939" s="41"/>
      <c r="AJ939" s="41"/>
      <c r="AK939" s="41"/>
      <c r="AL939" s="41"/>
      <c r="AM939" s="41"/>
      <c r="AN939" s="41"/>
      <c r="AO939" s="41"/>
      <c r="AP939" s="41"/>
      <c r="AQ939" s="41"/>
      <c r="AR939" s="41"/>
    </row>
    <row r="940" spans="26:44" x14ac:dyDescent="0.3">
      <c r="Z940" s="41"/>
      <c r="AA940" s="41"/>
      <c r="AB940" s="41"/>
      <c r="AC940" s="41"/>
      <c r="AD940" s="41"/>
      <c r="AE940" s="41"/>
      <c r="AF940" s="41"/>
      <c r="AG940" s="41"/>
      <c r="AH940" s="41"/>
      <c r="AI940" s="41"/>
      <c r="AJ940" s="41"/>
      <c r="AK940" s="41"/>
      <c r="AL940" s="41"/>
      <c r="AM940" s="41"/>
      <c r="AN940" s="41"/>
      <c r="AO940" s="41"/>
      <c r="AP940" s="41"/>
      <c r="AQ940" s="41"/>
      <c r="AR940" s="41"/>
    </row>
    <row r="941" spans="26:44" x14ac:dyDescent="0.3">
      <c r="Z941" s="41"/>
      <c r="AA941" s="41"/>
      <c r="AB941" s="41"/>
      <c r="AC941" s="41"/>
      <c r="AD941" s="41"/>
      <c r="AE941" s="41"/>
      <c r="AF941" s="41"/>
      <c r="AG941" s="41"/>
      <c r="AH941" s="41"/>
      <c r="AI941" s="41"/>
      <c r="AJ941" s="41"/>
      <c r="AK941" s="41"/>
      <c r="AL941" s="41"/>
      <c r="AM941" s="41"/>
      <c r="AN941" s="41"/>
      <c r="AO941" s="41"/>
      <c r="AP941" s="41"/>
      <c r="AQ941" s="41"/>
      <c r="AR941" s="41"/>
    </row>
    <row r="942" spans="26:44" x14ac:dyDescent="0.3">
      <c r="Z942" s="41"/>
      <c r="AA942" s="41"/>
      <c r="AB942" s="41"/>
      <c r="AC942" s="41"/>
      <c r="AD942" s="41"/>
      <c r="AE942" s="41"/>
      <c r="AF942" s="41"/>
      <c r="AG942" s="41"/>
      <c r="AH942" s="41"/>
      <c r="AI942" s="41"/>
      <c r="AJ942" s="41"/>
      <c r="AK942" s="41"/>
      <c r="AL942" s="41"/>
      <c r="AM942" s="41"/>
      <c r="AN942" s="41"/>
      <c r="AO942" s="41"/>
      <c r="AP942" s="41"/>
      <c r="AQ942" s="41"/>
      <c r="AR942" s="41"/>
    </row>
    <row r="943" spans="26:44" x14ac:dyDescent="0.3">
      <c r="Z943" s="41"/>
      <c r="AA943" s="41"/>
      <c r="AB943" s="41"/>
      <c r="AC943" s="41"/>
      <c r="AD943" s="41"/>
      <c r="AE943" s="41"/>
      <c r="AF943" s="41"/>
      <c r="AG943" s="41"/>
      <c r="AH943" s="41"/>
      <c r="AI943" s="41"/>
      <c r="AJ943" s="41"/>
      <c r="AK943" s="41"/>
      <c r="AL943" s="41"/>
      <c r="AM943" s="41"/>
      <c r="AN943" s="41"/>
      <c r="AO943" s="41"/>
      <c r="AP943" s="41"/>
      <c r="AQ943" s="41"/>
      <c r="AR943" s="41"/>
    </row>
    <row r="944" spans="26:44" x14ac:dyDescent="0.3">
      <c r="Z944" s="41"/>
      <c r="AA944" s="41"/>
      <c r="AB944" s="41"/>
      <c r="AC944" s="41"/>
      <c r="AD944" s="41"/>
      <c r="AE944" s="41"/>
      <c r="AF944" s="41"/>
      <c r="AG944" s="41"/>
      <c r="AH944" s="41"/>
      <c r="AI944" s="41"/>
      <c r="AJ944" s="41"/>
      <c r="AK944" s="41"/>
      <c r="AL944" s="41"/>
      <c r="AM944" s="41"/>
      <c r="AN944" s="41"/>
      <c r="AO944" s="41"/>
      <c r="AP944" s="41"/>
      <c r="AQ944" s="41"/>
      <c r="AR944" s="41"/>
    </row>
    <row r="945" spans="26:44" x14ac:dyDescent="0.3">
      <c r="Z945" s="41"/>
      <c r="AA945" s="41"/>
      <c r="AB945" s="41"/>
      <c r="AC945" s="41"/>
      <c r="AD945" s="41"/>
      <c r="AE945" s="41"/>
      <c r="AF945" s="41"/>
      <c r="AG945" s="41"/>
      <c r="AH945" s="41"/>
      <c r="AI945" s="41"/>
      <c r="AJ945" s="41"/>
      <c r="AK945" s="41"/>
      <c r="AL945" s="41"/>
      <c r="AM945" s="41"/>
      <c r="AN945" s="41"/>
      <c r="AO945" s="41"/>
      <c r="AP945" s="41"/>
      <c r="AQ945" s="41"/>
      <c r="AR945" s="41"/>
    </row>
    <row r="946" spans="26:44" x14ac:dyDescent="0.3">
      <c r="Z946" s="41"/>
      <c r="AA946" s="41"/>
      <c r="AB946" s="41"/>
      <c r="AC946" s="41"/>
      <c r="AD946" s="41"/>
      <c r="AE946" s="41"/>
      <c r="AF946" s="41"/>
      <c r="AG946" s="41"/>
      <c r="AH946" s="41"/>
      <c r="AI946" s="41"/>
      <c r="AJ946" s="41"/>
      <c r="AK946" s="41"/>
      <c r="AL946" s="41"/>
      <c r="AM946" s="41"/>
      <c r="AN946" s="41"/>
      <c r="AO946" s="41"/>
      <c r="AP946" s="41"/>
      <c r="AQ946" s="41"/>
      <c r="AR946" s="41"/>
    </row>
    <row r="947" spans="26:44" x14ac:dyDescent="0.3">
      <c r="Z947" s="41"/>
      <c r="AA947" s="41"/>
      <c r="AB947" s="41"/>
      <c r="AC947" s="41"/>
      <c r="AD947" s="41"/>
      <c r="AE947" s="41"/>
      <c r="AF947" s="41"/>
      <c r="AG947" s="41"/>
      <c r="AH947" s="41"/>
      <c r="AI947" s="41"/>
      <c r="AJ947" s="41"/>
      <c r="AK947" s="41"/>
      <c r="AL947" s="41"/>
      <c r="AM947" s="41"/>
      <c r="AN947" s="41"/>
      <c r="AO947" s="41"/>
      <c r="AP947" s="41"/>
      <c r="AQ947" s="41"/>
      <c r="AR947" s="41"/>
    </row>
    <row r="948" spans="26:44" x14ac:dyDescent="0.3">
      <c r="Z948" s="41"/>
      <c r="AA948" s="41"/>
      <c r="AB948" s="41"/>
      <c r="AC948" s="41"/>
      <c r="AD948" s="41"/>
      <c r="AE948" s="41"/>
      <c r="AF948" s="41"/>
      <c r="AG948" s="41"/>
      <c r="AH948" s="41"/>
      <c r="AI948" s="41"/>
      <c r="AJ948" s="41"/>
      <c r="AK948" s="41"/>
      <c r="AL948" s="41"/>
      <c r="AM948" s="41"/>
      <c r="AN948" s="41"/>
      <c r="AO948" s="41"/>
      <c r="AP948" s="41"/>
      <c r="AQ948" s="41"/>
      <c r="AR948" s="41"/>
    </row>
    <row r="949" spans="26:44" x14ac:dyDescent="0.3">
      <c r="Z949" s="41"/>
      <c r="AA949" s="41"/>
      <c r="AB949" s="41"/>
      <c r="AC949" s="41"/>
      <c r="AD949" s="41"/>
      <c r="AE949" s="41"/>
      <c r="AF949" s="41"/>
      <c r="AG949" s="41"/>
      <c r="AH949" s="41"/>
      <c r="AI949" s="41"/>
      <c r="AJ949" s="41"/>
      <c r="AK949" s="41"/>
      <c r="AL949" s="41"/>
      <c r="AM949" s="41"/>
      <c r="AN949" s="41"/>
      <c r="AO949" s="41"/>
      <c r="AP949" s="41"/>
      <c r="AQ949" s="41"/>
      <c r="AR949" s="41"/>
    </row>
    <row r="950" spans="26:44" x14ac:dyDescent="0.3">
      <c r="Z950" s="41"/>
      <c r="AA950" s="41"/>
      <c r="AB950" s="41"/>
      <c r="AC950" s="41"/>
      <c r="AD950" s="41"/>
      <c r="AE950" s="41"/>
      <c r="AF950" s="41"/>
      <c r="AG950" s="41"/>
      <c r="AH950" s="41"/>
      <c r="AI950" s="41"/>
      <c r="AJ950" s="41"/>
      <c r="AK950" s="41"/>
      <c r="AL950" s="41"/>
      <c r="AM950" s="41"/>
      <c r="AN950" s="41"/>
      <c r="AO950" s="41"/>
      <c r="AP950" s="41"/>
      <c r="AQ950" s="41"/>
      <c r="AR950" s="41"/>
    </row>
    <row r="951" spans="26:44" x14ac:dyDescent="0.3">
      <c r="Z951" s="41"/>
      <c r="AA951" s="41"/>
      <c r="AB951" s="41"/>
      <c r="AC951" s="41"/>
      <c r="AD951" s="41"/>
      <c r="AE951" s="41"/>
      <c r="AF951" s="41"/>
      <c r="AG951" s="41"/>
      <c r="AH951" s="41"/>
      <c r="AI951" s="41"/>
      <c r="AJ951" s="41"/>
      <c r="AK951" s="41"/>
      <c r="AL951" s="41"/>
      <c r="AM951" s="41"/>
      <c r="AN951" s="41"/>
      <c r="AO951" s="41"/>
      <c r="AP951" s="41"/>
      <c r="AQ951" s="41"/>
      <c r="AR951" s="41"/>
    </row>
    <row r="952" spans="26:44" x14ac:dyDescent="0.3">
      <c r="Z952" s="41"/>
      <c r="AA952" s="41"/>
      <c r="AB952" s="41"/>
      <c r="AC952" s="41"/>
      <c r="AD952" s="41"/>
      <c r="AE952" s="41"/>
      <c r="AF952" s="41"/>
      <c r="AG952" s="41"/>
      <c r="AH952" s="41"/>
      <c r="AI952" s="41"/>
      <c r="AJ952" s="41"/>
      <c r="AK952" s="41"/>
      <c r="AL952" s="41"/>
      <c r="AM952" s="41"/>
      <c r="AN952" s="41"/>
      <c r="AO952" s="41"/>
      <c r="AP952" s="41"/>
      <c r="AQ952" s="41"/>
      <c r="AR952" s="41"/>
    </row>
    <row r="953" spans="26:44" x14ac:dyDescent="0.3">
      <c r="Z953" s="41"/>
      <c r="AA953" s="41"/>
      <c r="AB953" s="41"/>
      <c r="AC953" s="41"/>
      <c r="AD953" s="41"/>
      <c r="AE953" s="41"/>
      <c r="AF953" s="41"/>
      <c r="AG953" s="41"/>
      <c r="AH953" s="41"/>
      <c r="AI953" s="41"/>
      <c r="AJ953" s="41"/>
      <c r="AK953" s="41"/>
      <c r="AL953" s="41"/>
      <c r="AM953" s="41"/>
      <c r="AN953" s="41"/>
      <c r="AO953" s="41"/>
      <c r="AP953" s="41"/>
      <c r="AQ953" s="41"/>
      <c r="AR953" s="41"/>
    </row>
    <row r="954" spans="26:44" x14ac:dyDescent="0.3">
      <c r="Z954" s="41"/>
      <c r="AA954" s="41"/>
      <c r="AB954" s="41"/>
      <c r="AC954" s="41"/>
      <c r="AD954" s="41"/>
      <c r="AE954" s="41"/>
      <c r="AF954" s="41"/>
      <c r="AG954" s="41"/>
      <c r="AH954" s="41"/>
      <c r="AI954" s="41"/>
      <c r="AJ954" s="41"/>
      <c r="AK954" s="41"/>
      <c r="AL954" s="41"/>
      <c r="AM954" s="41"/>
      <c r="AN954" s="41"/>
      <c r="AO954" s="41"/>
      <c r="AP954" s="41"/>
      <c r="AQ954" s="41"/>
      <c r="AR954" s="41"/>
    </row>
  </sheetData>
  <mergeCells count="34">
    <mergeCell ref="A245:G245"/>
    <mergeCell ref="A203:G203"/>
    <mergeCell ref="A230:G230"/>
    <mergeCell ref="A234:G234"/>
    <mergeCell ref="A237:G237"/>
    <mergeCell ref="A241:G241"/>
    <mergeCell ref="A174:G174"/>
    <mergeCell ref="A176:G176"/>
    <mergeCell ref="A186:G186"/>
    <mergeCell ref="A197:G197"/>
    <mergeCell ref="A199:G199"/>
    <mergeCell ref="A92:G92"/>
    <mergeCell ref="A108:G108"/>
    <mergeCell ref="A139:G139"/>
    <mergeCell ref="A141:G141"/>
    <mergeCell ref="A155:G155"/>
    <mergeCell ref="A37:G37"/>
    <mergeCell ref="A74:G74"/>
    <mergeCell ref="A83:G83"/>
    <mergeCell ref="A85:G85"/>
    <mergeCell ref="A88:G88"/>
    <mergeCell ref="A57:F57"/>
    <mergeCell ref="A59:F59"/>
    <mergeCell ref="C56:E56"/>
    <mergeCell ref="A7:G7"/>
    <mergeCell ref="A12:G12"/>
    <mergeCell ref="A17:G17"/>
    <mergeCell ref="A24:G24"/>
    <mergeCell ref="A27:G27"/>
    <mergeCell ref="A6:G6"/>
    <mergeCell ref="A1:H1"/>
    <mergeCell ref="A2:C2"/>
    <mergeCell ref="D3:F3"/>
    <mergeCell ref="A4:G4"/>
  </mergeCells>
  <phoneticPr fontId="0" type="noConversion"/>
  <printOptions gridLines="1"/>
  <pageMargins left="0.25" right="0.25" top="0.75" bottom="0.75" header="0.3" footer="0.3"/>
  <pageSetup paperSize="5"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2011</vt:lpstr>
      <vt:lpstr>2013</vt:lpstr>
      <vt:lpstr>2026</vt:lpstr>
      <vt:lpstr>'2026'!Print_Area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kristi.richie</dc:creator>
  <cp:lastModifiedBy>Kinley Harmon</cp:lastModifiedBy>
  <cp:revision/>
  <cp:lastPrinted>2026-02-11T14:43:49Z</cp:lastPrinted>
  <dcterms:created xsi:type="dcterms:W3CDTF">2011-09-27T20:11:51Z</dcterms:created>
  <dcterms:modified xsi:type="dcterms:W3CDTF">2026-02-23T20:56:32Z</dcterms:modified>
</cp:coreProperties>
</file>